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Y:\Website\Website\"/>
    </mc:Choice>
  </mc:AlternateContent>
  <xr:revisionPtr revIDLastSave="0" documentId="13_ncr:1_{357FB54C-6BFB-4201-95D5-9BBBAD78298D}" xr6:coauthVersionLast="36" xr6:coauthVersionMax="36" xr10:uidLastSave="{00000000-0000-0000-0000-000000000000}"/>
  <bookViews>
    <workbookView xWindow="0" yWindow="0" windowWidth="28800" windowHeight="12225" activeTab="1" xr2:uid="{00000000-000D-0000-FFFF-FFFF00000000}"/>
  </bookViews>
  <sheets>
    <sheet name="Instructions" sheetId="4" r:id="rId1"/>
    <sheet name="YR 1" sheetId="1" r:id="rId2"/>
    <sheet name="YR 2" sheetId="5" r:id="rId3"/>
    <sheet name="YR 3" sheetId="6" r:id="rId4"/>
    <sheet name="YR 4" sheetId="7" r:id="rId5"/>
    <sheet name="YR 5" sheetId="8" r:id="rId6"/>
    <sheet name="Cumulative" sheetId="9" r:id="rId7"/>
    <sheet name="Composite" sheetId="10" r:id="rId8"/>
  </sheets>
  <calcPr calcId="191029"/>
</workbook>
</file>

<file path=xl/calcChain.xml><?xml version="1.0" encoding="utf-8"?>
<calcChain xmlns="http://schemas.openxmlformats.org/spreadsheetml/2006/main">
  <c r="J99" i="8" l="1"/>
  <c r="J98" i="8"/>
  <c r="J97" i="8"/>
  <c r="J96" i="8"/>
  <c r="J95" i="8"/>
  <c r="J99" i="7"/>
  <c r="J98" i="7"/>
  <c r="J97" i="7"/>
  <c r="J96" i="7"/>
  <c r="J95" i="7"/>
  <c r="J99" i="6"/>
  <c r="J98" i="6"/>
  <c r="J97" i="6"/>
  <c r="J96" i="6"/>
  <c r="J95" i="6"/>
  <c r="J99" i="5"/>
  <c r="J98" i="5"/>
  <c r="J97" i="5"/>
  <c r="J96" i="5"/>
  <c r="J95" i="5"/>
  <c r="A96" i="5"/>
  <c r="A96" i="6" s="1"/>
  <c r="J99" i="1"/>
  <c r="J98" i="1"/>
  <c r="J97" i="1"/>
  <c r="J96" i="1"/>
  <c r="J95" i="1"/>
  <c r="A99" i="1"/>
  <c r="A99" i="5" s="1"/>
  <c r="A98" i="1"/>
  <c r="A98" i="5" s="1"/>
  <c r="A97" i="1"/>
  <c r="A97" i="5" s="1"/>
  <c r="A97" i="6" s="1"/>
  <c r="A96" i="1"/>
  <c r="A95" i="1"/>
  <c r="A95" i="5" s="1"/>
  <c r="A99" i="6" l="1"/>
  <c r="A99" i="7" s="1"/>
  <c r="A99" i="8" s="1"/>
  <c r="A97" i="7"/>
  <c r="A97" i="8" s="1"/>
  <c r="A98" i="6"/>
  <c r="A98" i="7" s="1"/>
  <c r="A98" i="8" s="1"/>
  <c r="A96" i="7"/>
  <c r="A96" i="8" s="1"/>
  <c r="A95" i="6"/>
  <c r="A95" i="7" s="1"/>
  <c r="A95" i="8" s="1"/>
  <c r="J49" i="9"/>
  <c r="R87" i="1" l="1"/>
  <c r="K16" i="10" l="1"/>
  <c r="J16" i="10"/>
  <c r="C16" i="10"/>
  <c r="B16" i="10"/>
  <c r="J16" i="9"/>
  <c r="I16" i="9"/>
  <c r="H16" i="9"/>
  <c r="G16" i="9"/>
  <c r="B16" i="9"/>
  <c r="N20" i="8"/>
  <c r="M20" i="8"/>
  <c r="L20" i="8"/>
  <c r="E20" i="8"/>
  <c r="D20" i="8"/>
  <c r="C20" i="8"/>
  <c r="E20" i="7"/>
  <c r="N20" i="7"/>
  <c r="M20" i="7"/>
  <c r="L20" i="7"/>
  <c r="D20" i="7"/>
  <c r="C20" i="7"/>
  <c r="N20" i="6"/>
  <c r="M20" i="6"/>
  <c r="L20" i="6"/>
  <c r="N20" i="5"/>
  <c r="M20" i="5"/>
  <c r="L20" i="5"/>
  <c r="E20" i="6"/>
  <c r="D20" i="6"/>
  <c r="C20" i="6"/>
  <c r="E20" i="5"/>
  <c r="D20" i="5"/>
  <c r="C20" i="5"/>
  <c r="J15" i="10" l="1"/>
  <c r="B15" i="10"/>
  <c r="J5" i="10"/>
  <c r="J6" i="10"/>
  <c r="B5" i="10"/>
  <c r="B6" i="10"/>
  <c r="G15" i="9"/>
  <c r="B15" i="9"/>
  <c r="G5" i="9"/>
  <c r="G6" i="9"/>
  <c r="B5" i="9"/>
  <c r="B6" i="9"/>
  <c r="S7" i="8"/>
  <c r="S8" i="8"/>
  <c r="N7" i="8"/>
  <c r="P7" i="8" s="1"/>
  <c r="N8" i="8"/>
  <c r="P8" i="8" s="1"/>
  <c r="M7" i="8"/>
  <c r="M8" i="8"/>
  <c r="L7" i="8"/>
  <c r="L8" i="8"/>
  <c r="E7" i="8"/>
  <c r="G7" i="8" s="1"/>
  <c r="E8" i="8"/>
  <c r="G8" i="8" s="1"/>
  <c r="D7" i="8"/>
  <c r="D8" i="8"/>
  <c r="C7" i="8"/>
  <c r="C8" i="8"/>
  <c r="S19" i="8"/>
  <c r="P19" i="8"/>
  <c r="N19" i="8"/>
  <c r="M19" i="8"/>
  <c r="L19" i="8"/>
  <c r="E19" i="8"/>
  <c r="G19" i="8" s="1"/>
  <c r="D19" i="8"/>
  <c r="C19" i="8"/>
  <c r="S19" i="7"/>
  <c r="P19" i="7"/>
  <c r="Q19" i="7" s="1"/>
  <c r="R19" i="7" s="1"/>
  <c r="N15" i="10" s="1"/>
  <c r="N19" i="7"/>
  <c r="M19" i="7"/>
  <c r="L19" i="7"/>
  <c r="G19" i="7"/>
  <c r="H19" i="7" s="1"/>
  <c r="I19" i="7" s="1"/>
  <c r="F15" i="10" s="1"/>
  <c r="E19" i="7"/>
  <c r="D19" i="7"/>
  <c r="C19" i="7"/>
  <c r="S7" i="7"/>
  <c r="S8" i="7"/>
  <c r="P8" i="7"/>
  <c r="Q8" i="7" s="1"/>
  <c r="R8" i="7" s="1"/>
  <c r="N6" i="10" s="1"/>
  <c r="N7" i="7"/>
  <c r="P7" i="7" s="1"/>
  <c r="Q7" i="7" s="1"/>
  <c r="R7" i="7" s="1"/>
  <c r="N5" i="10" s="1"/>
  <c r="N8" i="7"/>
  <c r="M7" i="7"/>
  <c r="M8" i="7"/>
  <c r="L7" i="7"/>
  <c r="L8" i="7"/>
  <c r="G8" i="7"/>
  <c r="H8" i="7" s="1"/>
  <c r="I8" i="7" s="1"/>
  <c r="F6" i="10" s="1"/>
  <c r="E7" i="7"/>
  <c r="G7" i="7" s="1"/>
  <c r="H7" i="7" s="1"/>
  <c r="I7" i="7" s="1"/>
  <c r="F5" i="10" s="1"/>
  <c r="E8" i="7"/>
  <c r="D7" i="7"/>
  <c r="D8" i="7"/>
  <c r="C7" i="7"/>
  <c r="C8" i="7"/>
  <c r="S19" i="6"/>
  <c r="P19" i="6"/>
  <c r="Q19" i="6" s="1"/>
  <c r="R19" i="6" s="1"/>
  <c r="M15" i="10" s="1"/>
  <c r="N19" i="6"/>
  <c r="M19" i="6"/>
  <c r="L19" i="6"/>
  <c r="G19" i="6"/>
  <c r="H19" i="6" s="1"/>
  <c r="I19" i="6" s="1"/>
  <c r="E15" i="10" s="1"/>
  <c r="E19" i="6"/>
  <c r="D19" i="6"/>
  <c r="C19" i="6"/>
  <c r="S7" i="6"/>
  <c r="S8" i="6"/>
  <c r="Q8" i="6"/>
  <c r="R8" i="6" s="1"/>
  <c r="M6" i="10" s="1"/>
  <c r="Q7" i="6"/>
  <c r="R7" i="6" s="1"/>
  <c r="M5" i="10" s="1"/>
  <c r="P7" i="6"/>
  <c r="P8" i="6"/>
  <c r="N7" i="6"/>
  <c r="N8" i="6"/>
  <c r="M7" i="6"/>
  <c r="M8" i="6"/>
  <c r="L7" i="6"/>
  <c r="L8" i="6"/>
  <c r="G7" i="6"/>
  <c r="H7" i="6" s="1"/>
  <c r="I7" i="6" s="1"/>
  <c r="E5" i="10" s="1"/>
  <c r="E7" i="6"/>
  <c r="E8" i="6"/>
  <c r="G8" i="6" s="1"/>
  <c r="H8" i="6" s="1"/>
  <c r="I8" i="6" s="1"/>
  <c r="E6" i="10" s="1"/>
  <c r="D7" i="6"/>
  <c r="D8" i="6"/>
  <c r="C7" i="6"/>
  <c r="C8" i="6"/>
  <c r="S7" i="5"/>
  <c r="S8" i="5"/>
  <c r="Q7" i="5"/>
  <c r="R7" i="5" s="1"/>
  <c r="L5" i="10" s="1"/>
  <c r="P7" i="5"/>
  <c r="N7" i="5"/>
  <c r="N8" i="5"/>
  <c r="P8" i="5" s="1"/>
  <c r="Q8" i="5" s="1"/>
  <c r="R8" i="5" s="1"/>
  <c r="L6" i="10" s="1"/>
  <c r="M7" i="5"/>
  <c r="M8" i="5"/>
  <c r="L7" i="5"/>
  <c r="L8" i="5"/>
  <c r="E7" i="5"/>
  <c r="G7" i="5" s="1"/>
  <c r="H7" i="5" s="1"/>
  <c r="I7" i="5" s="1"/>
  <c r="D5" i="10" s="1"/>
  <c r="E8" i="5"/>
  <c r="G8" i="5" s="1"/>
  <c r="H8" i="5" s="1"/>
  <c r="I8" i="5" s="1"/>
  <c r="D6" i="10" s="1"/>
  <c r="D7" i="5"/>
  <c r="D8" i="5"/>
  <c r="C7" i="5"/>
  <c r="C8" i="5"/>
  <c r="S19" i="5"/>
  <c r="N19" i="5"/>
  <c r="P19" i="5" s="1"/>
  <c r="Q19" i="5" s="1"/>
  <c r="R19" i="5" s="1"/>
  <c r="L15" i="10" s="1"/>
  <c r="M19" i="5"/>
  <c r="L19" i="5"/>
  <c r="G19" i="5"/>
  <c r="H19" i="5" s="1"/>
  <c r="I19" i="5" s="1"/>
  <c r="D15" i="10" s="1"/>
  <c r="E19" i="5"/>
  <c r="D19" i="5"/>
  <c r="C19" i="5"/>
  <c r="P20" i="1"/>
  <c r="Q20" i="1" s="1"/>
  <c r="R20" i="1" s="1"/>
  <c r="G20" i="1"/>
  <c r="H20" i="1" s="1"/>
  <c r="I20" i="1" s="1"/>
  <c r="Q8" i="1"/>
  <c r="R8" i="1" s="1"/>
  <c r="K6" i="10" s="1"/>
  <c r="Q7" i="1"/>
  <c r="R7" i="1" s="1"/>
  <c r="K5" i="10" s="1"/>
  <c r="P7" i="1"/>
  <c r="P8" i="1"/>
  <c r="G7" i="1"/>
  <c r="H7" i="1" s="1"/>
  <c r="I7" i="1" s="1"/>
  <c r="C5" i="10" s="1"/>
  <c r="G8" i="1"/>
  <c r="H8" i="1" s="1"/>
  <c r="I8" i="1" s="1"/>
  <c r="C6" i="10" s="1"/>
  <c r="H7" i="8" l="1"/>
  <c r="C5" i="9"/>
  <c r="H19" i="8"/>
  <c r="H6" i="9"/>
  <c r="Q8" i="8"/>
  <c r="H8" i="8"/>
  <c r="C6" i="9"/>
  <c r="Q7" i="8"/>
  <c r="H5" i="9"/>
  <c r="Q19" i="8"/>
  <c r="R19" i="8"/>
  <c r="I8" i="8" l="1"/>
  <c r="D6" i="9"/>
  <c r="I19" i="8"/>
  <c r="R8" i="8"/>
  <c r="I6" i="9"/>
  <c r="R7" i="8"/>
  <c r="I5" i="9"/>
  <c r="I7" i="8"/>
  <c r="D5" i="9"/>
  <c r="O15" i="10"/>
  <c r="O5" i="10" l="1"/>
  <c r="P5" i="10" s="1"/>
  <c r="J5" i="9"/>
  <c r="G5" i="10"/>
  <c r="H5" i="10" s="1"/>
  <c r="E5" i="9"/>
  <c r="O6" i="10"/>
  <c r="P6" i="10" s="1"/>
  <c r="J6" i="9"/>
  <c r="G15" i="10"/>
  <c r="G6" i="10"/>
  <c r="H6" i="10" s="1"/>
  <c r="E6" i="9"/>
  <c r="J7" i="10"/>
  <c r="J8" i="10"/>
  <c r="B7" i="10"/>
  <c r="B8" i="10"/>
  <c r="G7" i="9"/>
  <c r="G8" i="9"/>
  <c r="B7" i="9"/>
  <c r="B8" i="9"/>
  <c r="S20" i="8"/>
  <c r="S9" i="8"/>
  <c r="S10" i="8"/>
  <c r="N9" i="8"/>
  <c r="P9" i="8" s="1"/>
  <c r="Q9" i="8" s="1"/>
  <c r="R9" i="8" s="1"/>
  <c r="N10" i="8"/>
  <c r="P10" i="8" s="1"/>
  <c r="Q10" i="8" s="1"/>
  <c r="R10" i="8" s="1"/>
  <c r="M9" i="8"/>
  <c r="M10" i="8"/>
  <c r="L9" i="8"/>
  <c r="L10" i="8"/>
  <c r="E9" i="8"/>
  <c r="G9" i="8" s="1"/>
  <c r="H9" i="8" s="1"/>
  <c r="I9" i="8" s="1"/>
  <c r="G7" i="10" s="1"/>
  <c r="E10" i="8"/>
  <c r="G10" i="8" s="1"/>
  <c r="H10" i="8" s="1"/>
  <c r="I10" i="8" s="1"/>
  <c r="G8" i="10" s="1"/>
  <c r="D9" i="8"/>
  <c r="D10" i="8"/>
  <c r="C9" i="8"/>
  <c r="C10" i="8"/>
  <c r="S20" i="7"/>
  <c r="S9" i="7"/>
  <c r="S10" i="7"/>
  <c r="N9" i="7"/>
  <c r="P9" i="7" s="1"/>
  <c r="Q9" i="7" s="1"/>
  <c r="R9" i="7" s="1"/>
  <c r="N7" i="10" s="1"/>
  <c r="N10" i="7"/>
  <c r="P10" i="7" s="1"/>
  <c r="Q10" i="7" s="1"/>
  <c r="R10" i="7" s="1"/>
  <c r="N8" i="10" s="1"/>
  <c r="M9" i="7"/>
  <c r="M10" i="7"/>
  <c r="L9" i="7"/>
  <c r="L10" i="7"/>
  <c r="E9" i="7"/>
  <c r="G9" i="7" s="1"/>
  <c r="H9" i="7" s="1"/>
  <c r="I9" i="7" s="1"/>
  <c r="F7" i="10" s="1"/>
  <c r="E10" i="7"/>
  <c r="G10" i="7" s="1"/>
  <c r="H10" i="7" s="1"/>
  <c r="I10" i="7" s="1"/>
  <c r="D9" i="7"/>
  <c r="D10" i="7"/>
  <c r="C9" i="7"/>
  <c r="C10" i="7"/>
  <c r="S20" i="6"/>
  <c r="S9" i="6"/>
  <c r="S10" i="6"/>
  <c r="N9" i="6"/>
  <c r="P9" i="6" s="1"/>
  <c r="Q9" i="6" s="1"/>
  <c r="R9" i="6" s="1"/>
  <c r="M7" i="10" s="1"/>
  <c r="N10" i="6"/>
  <c r="P10" i="6" s="1"/>
  <c r="Q10" i="6" s="1"/>
  <c r="R10" i="6" s="1"/>
  <c r="M8" i="10" s="1"/>
  <c r="M9" i="6"/>
  <c r="M10" i="6"/>
  <c r="L9" i="6"/>
  <c r="L10" i="6"/>
  <c r="E9" i="6"/>
  <c r="G9" i="6" s="1"/>
  <c r="H9" i="6" s="1"/>
  <c r="I9" i="6" s="1"/>
  <c r="E7" i="10" s="1"/>
  <c r="E10" i="6"/>
  <c r="G10" i="6" s="1"/>
  <c r="H10" i="6" s="1"/>
  <c r="I10" i="6" s="1"/>
  <c r="E8" i="10" s="1"/>
  <c r="D9" i="6"/>
  <c r="D10" i="6"/>
  <c r="C9" i="6"/>
  <c r="C10" i="6"/>
  <c r="S20" i="5"/>
  <c r="S10" i="5"/>
  <c r="S9" i="5"/>
  <c r="N9" i="5"/>
  <c r="P9" i="5" s="1"/>
  <c r="Q9" i="5" s="1"/>
  <c r="R9" i="5" s="1"/>
  <c r="L7" i="10" s="1"/>
  <c r="N10" i="5"/>
  <c r="P10" i="5" s="1"/>
  <c r="Q10" i="5" s="1"/>
  <c r="R10" i="5" s="1"/>
  <c r="L8" i="10" s="1"/>
  <c r="M9" i="5"/>
  <c r="M10" i="5"/>
  <c r="L9" i="5"/>
  <c r="L10" i="5"/>
  <c r="C9" i="5"/>
  <c r="D9" i="5"/>
  <c r="E9" i="5"/>
  <c r="G9" i="5" s="1"/>
  <c r="H9" i="5" s="1"/>
  <c r="I9" i="5" s="1"/>
  <c r="D7" i="10" s="1"/>
  <c r="C10" i="5"/>
  <c r="D10" i="5"/>
  <c r="E10" i="5"/>
  <c r="G10" i="5" s="1"/>
  <c r="H10" i="5" s="1"/>
  <c r="Q19" i="1"/>
  <c r="I15" i="9" s="1"/>
  <c r="P19" i="1"/>
  <c r="H15" i="9" s="1"/>
  <c r="G19" i="1"/>
  <c r="C15" i="9" s="1"/>
  <c r="Q10" i="1"/>
  <c r="R10" i="1" s="1"/>
  <c r="K8" i="10" s="1"/>
  <c r="Q9" i="1"/>
  <c r="R9" i="1" s="1"/>
  <c r="K7" i="10" s="1"/>
  <c r="P9" i="1"/>
  <c r="P10" i="1"/>
  <c r="G10" i="1"/>
  <c r="H10" i="1" s="1"/>
  <c r="I10" i="1" s="1"/>
  <c r="C8" i="10" s="1"/>
  <c r="G9" i="1"/>
  <c r="H9" i="1" s="1"/>
  <c r="I9" i="1" s="1"/>
  <c r="C7" i="10" s="1"/>
  <c r="H19" i="1" l="1"/>
  <c r="R19" i="1"/>
  <c r="J8" i="9"/>
  <c r="J7" i="9"/>
  <c r="O8" i="10"/>
  <c r="I7" i="9"/>
  <c r="H8" i="9"/>
  <c r="I8" i="9"/>
  <c r="P8" i="10"/>
  <c r="O7" i="10"/>
  <c r="P7" i="10" s="1"/>
  <c r="H7" i="9"/>
  <c r="C8" i="9"/>
  <c r="F8" i="10"/>
  <c r="D8" i="9"/>
  <c r="H7" i="10"/>
  <c r="C7" i="9"/>
  <c r="E7" i="9"/>
  <c r="D7" i="9"/>
  <c r="I10" i="5"/>
  <c r="D8" i="10" s="1"/>
  <c r="K15" i="10" l="1"/>
  <c r="P15" i="10" s="1"/>
  <c r="J15" i="9"/>
  <c r="D15" i="9"/>
  <c r="I19" i="1"/>
  <c r="H8" i="10"/>
  <c r="E8" i="9"/>
  <c r="C15" i="10" l="1"/>
  <c r="H15" i="10" s="1"/>
  <c r="E15" i="9"/>
  <c r="R73" i="8"/>
  <c r="O39" i="10" s="1"/>
  <c r="I73" i="8"/>
  <c r="G39" i="10" s="1"/>
  <c r="S72" i="8"/>
  <c r="J72" i="8"/>
  <c r="A72" i="8"/>
  <c r="S71" i="8"/>
  <c r="J71" i="8"/>
  <c r="A71" i="8"/>
  <c r="S70" i="8"/>
  <c r="J70" i="8"/>
  <c r="A70" i="8"/>
  <c r="S69" i="8"/>
  <c r="J69" i="8"/>
  <c r="A69" i="8"/>
  <c r="R67" i="8"/>
  <c r="O37" i="10" s="1"/>
  <c r="I67" i="8"/>
  <c r="G37" i="10" s="1"/>
  <c r="S66" i="8"/>
  <c r="S65" i="8"/>
  <c r="R63" i="8"/>
  <c r="O35" i="10" s="1"/>
  <c r="I63" i="8"/>
  <c r="G35" i="10" s="1"/>
  <c r="S62" i="8"/>
  <c r="S61" i="8"/>
  <c r="S60" i="8"/>
  <c r="R58" i="8"/>
  <c r="O33" i="10" s="1"/>
  <c r="I58" i="8"/>
  <c r="G33" i="10" s="1"/>
  <c r="S57" i="8"/>
  <c r="S56" i="8"/>
  <c r="S55" i="8"/>
  <c r="R53" i="8"/>
  <c r="O31" i="10" s="1"/>
  <c r="I53" i="8"/>
  <c r="G31" i="10" s="1"/>
  <c r="S52" i="8"/>
  <c r="S51" i="8"/>
  <c r="S50" i="8"/>
  <c r="S49" i="8"/>
  <c r="R47" i="8"/>
  <c r="O29" i="10" s="1"/>
  <c r="I47" i="8"/>
  <c r="G29" i="10" s="1"/>
  <c r="S46" i="8"/>
  <c r="S45" i="8"/>
  <c r="S44" i="8"/>
  <c r="S43" i="8"/>
  <c r="S70" i="7"/>
  <c r="S71" i="7"/>
  <c r="S72" i="7"/>
  <c r="S69" i="7"/>
  <c r="S66" i="7"/>
  <c r="S65" i="7"/>
  <c r="S61" i="7"/>
  <c r="S62" i="7"/>
  <c r="S60" i="7"/>
  <c r="S56" i="7"/>
  <c r="S57" i="7"/>
  <c r="S55" i="7"/>
  <c r="S50" i="7"/>
  <c r="S51" i="7"/>
  <c r="S52" i="7"/>
  <c r="S49" i="7"/>
  <c r="S44" i="7"/>
  <c r="S45" i="7"/>
  <c r="S46" i="7"/>
  <c r="S43" i="7"/>
  <c r="J70" i="7" l="1"/>
  <c r="J71" i="7"/>
  <c r="J72" i="7"/>
  <c r="A70" i="7"/>
  <c r="A71" i="7"/>
  <c r="A72" i="7"/>
  <c r="J69" i="7"/>
  <c r="A69" i="7"/>
  <c r="R73" i="7"/>
  <c r="N39" i="10" s="1"/>
  <c r="I73" i="7"/>
  <c r="F39" i="10" s="1"/>
  <c r="R67" i="7"/>
  <c r="N37" i="10" s="1"/>
  <c r="I67" i="7"/>
  <c r="F37" i="10" s="1"/>
  <c r="R63" i="7"/>
  <c r="N35" i="10" s="1"/>
  <c r="I63" i="7"/>
  <c r="F35" i="10" s="1"/>
  <c r="R58" i="7"/>
  <c r="N33" i="10" s="1"/>
  <c r="I58" i="7"/>
  <c r="F33" i="10" s="1"/>
  <c r="R53" i="7"/>
  <c r="N31" i="10" s="1"/>
  <c r="I53" i="7"/>
  <c r="F31" i="10" s="1"/>
  <c r="R47" i="7"/>
  <c r="N29" i="10" s="1"/>
  <c r="I47" i="7"/>
  <c r="F29" i="10" s="1"/>
  <c r="J70" i="6"/>
  <c r="J71" i="6"/>
  <c r="J72" i="6"/>
  <c r="A70" i="6"/>
  <c r="A71" i="6"/>
  <c r="A72" i="6"/>
  <c r="J69" i="6"/>
  <c r="A69" i="6"/>
  <c r="J70" i="5"/>
  <c r="J71" i="5"/>
  <c r="J72" i="5"/>
  <c r="J69" i="5"/>
  <c r="A70" i="5"/>
  <c r="A71" i="5"/>
  <c r="A72" i="5"/>
  <c r="A69" i="5"/>
  <c r="R73" i="6"/>
  <c r="M39" i="10" s="1"/>
  <c r="I73" i="6"/>
  <c r="E39" i="10" s="1"/>
  <c r="S72" i="6"/>
  <c r="S71" i="6"/>
  <c r="S70" i="6"/>
  <c r="S69" i="6"/>
  <c r="R67" i="6"/>
  <c r="M37" i="10" s="1"/>
  <c r="I67" i="6"/>
  <c r="S66" i="6"/>
  <c r="S65" i="6"/>
  <c r="R63" i="6"/>
  <c r="M35" i="10" s="1"/>
  <c r="I63" i="6"/>
  <c r="E35" i="10" s="1"/>
  <c r="S62" i="6"/>
  <c r="S61" i="6"/>
  <c r="S60" i="6"/>
  <c r="R58" i="6"/>
  <c r="M33" i="10" s="1"/>
  <c r="I58" i="6"/>
  <c r="E33" i="10" s="1"/>
  <c r="S57" i="6"/>
  <c r="S56" i="6"/>
  <c r="S55" i="6"/>
  <c r="R53" i="6"/>
  <c r="M31" i="10" s="1"/>
  <c r="I53" i="6"/>
  <c r="E31" i="10" s="1"/>
  <c r="S52" i="6"/>
  <c r="S51" i="6"/>
  <c r="S50" i="6"/>
  <c r="S49" i="6"/>
  <c r="R47" i="6"/>
  <c r="M29" i="10" s="1"/>
  <c r="I47" i="6"/>
  <c r="E29" i="10" s="1"/>
  <c r="S46" i="6"/>
  <c r="S45" i="6"/>
  <c r="S44" i="6"/>
  <c r="S43" i="6"/>
  <c r="S70" i="5"/>
  <c r="S71" i="5"/>
  <c r="S72" i="5"/>
  <c r="S69" i="5"/>
  <c r="S66" i="5"/>
  <c r="S65" i="5"/>
  <c r="S61" i="5"/>
  <c r="S62" i="5"/>
  <c r="S60" i="5"/>
  <c r="S56" i="5"/>
  <c r="S57" i="5"/>
  <c r="S55" i="5"/>
  <c r="S50" i="5"/>
  <c r="S51" i="5"/>
  <c r="S52" i="5"/>
  <c r="S49" i="5"/>
  <c r="R73" i="5"/>
  <c r="L39" i="10" s="1"/>
  <c r="I73" i="5"/>
  <c r="D39" i="10" s="1"/>
  <c r="E37" i="10" l="1"/>
  <c r="S44" i="5"/>
  <c r="S45" i="5"/>
  <c r="S46" i="5"/>
  <c r="S43" i="5"/>
  <c r="R67" i="5"/>
  <c r="L37" i="10" s="1"/>
  <c r="I67" i="5"/>
  <c r="R63" i="5"/>
  <c r="L35" i="10" s="1"/>
  <c r="I63" i="5"/>
  <c r="D35" i="10" s="1"/>
  <c r="R58" i="5"/>
  <c r="L33" i="10" s="1"/>
  <c r="I58" i="5"/>
  <c r="D33" i="10" s="1"/>
  <c r="R53" i="5"/>
  <c r="L31" i="10" s="1"/>
  <c r="I53" i="5"/>
  <c r="D31" i="10" s="1"/>
  <c r="R47" i="5"/>
  <c r="L29" i="10" s="1"/>
  <c r="I47" i="5"/>
  <c r="D29" i="10" s="1"/>
  <c r="A75" i="5"/>
  <c r="J75" i="5"/>
  <c r="S75" i="5"/>
  <c r="A76" i="5"/>
  <c r="J76" i="5"/>
  <c r="S76" i="5"/>
  <c r="A77" i="5"/>
  <c r="J77" i="5"/>
  <c r="S77" i="5"/>
  <c r="A78" i="5"/>
  <c r="J78" i="5"/>
  <c r="S78" i="5"/>
  <c r="A79" i="5"/>
  <c r="J79" i="5"/>
  <c r="S79" i="5"/>
  <c r="I80" i="5"/>
  <c r="R80" i="5"/>
  <c r="S82" i="5"/>
  <c r="S83" i="5"/>
  <c r="I84" i="5"/>
  <c r="R84" i="5"/>
  <c r="C6" i="5"/>
  <c r="D6" i="5"/>
  <c r="E6" i="5"/>
  <c r="G6" i="5" s="1"/>
  <c r="H6" i="5" s="1"/>
  <c r="L6" i="5"/>
  <c r="M6" i="5"/>
  <c r="N6" i="5"/>
  <c r="P6" i="5" s="1"/>
  <c r="S6" i="5"/>
  <c r="C11" i="5"/>
  <c r="D11" i="5"/>
  <c r="E11" i="5"/>
  <c r="G11" i="5" s="1"/>
  <c r="H11" i="5" s="1"/>
  <c r="I11" i="5" s="1"/>
  <c r="L11" i="5"/>
  <c r="M11" i="5"/>
  <c r="N11" i="5"/>
  <c r="P11" i="5" s="1"/>
  <c r="Q11" i="5" s="1"/>
  <c r="R11" i="5" s="1"/>
  <c r="S11" i="5"/>
  <c r="C12" i="5"/>
  <c r="D12" i="5"/>
  <c r="E12" i="5"/>
  <c r="G12" i="5" s="1"/>
  <c r="H12" i="5" s="1"/>
  <c r="I12" i="5" s="1"/>
  <c r="L12" i="5"/>
  <c r="M12" i="5"/>
  <c r="N12" i="5"/>
  <c r="P12" i="5" s="1"/>
  <c r="Q12" i="5" s="1"/>
  <c r="R12" i="5" s="1"/>
  <c r="S12" i="5"/>
  <c r="C13" i="5"/>
  <c r="D13" i="5"/>
  <c r="E13" i="5"/>
  <c r="G13" i="5" s="1"/>
  <c r="H13" i="5" s="1"/>
  <c r="I13" i="5" s="1"/>
  <c r="L13" i="5"/>
  <c r="M13" i="5"/>
  <c r="N13" i="5"/>
  <c r="P13" i="5" s="1"/>
  <c r="Q13" i="5" s="1"/>
  <c r="R13" i="5" s="1"/>
  <c r="S13" i="5"/>
  <c r="C18" i="5"/>
  <c r="D18" i="5"/>
  <c r="E18" i="5"/>
  <c r="G18" i="5" s="1"/>
  <c r="H18" i="5" s="1"/>
  <c r="L18" i="5"/>
  <c r="M18" i="5"/>
  <c r="N18" i="5"/>
  <c r="P18" i="5" s="1"/>
  <c r="Q18" i="5" s="1"/>
  <c r="S18" i="5"/>
  <c r="G20" i="5"/>
  <c r="H20" i="5" s="1"/>
  <c r="I20" i="5" s="1"/>
  <c r="D16" i="10" s="1"/>
  <c r="P20" i="5"/>
  <c r="C21" i="5"/>
  <c r="D21" i="5"/>
  <c r="E21" i="5"/>
  <c r="G21" i="5" s="1"/>
  <c r="H21" i="5" s="1"/>
  <c r="I21" i="5" s="1"/>
  <c r="L21" i="5"/>
  <c r="M21" i="5"/>
  <c r="N21" i="5"/>
  <c r="P21" i="5" s="1"/>
  <c r="Q21" i="5" s="1"/>
  <c r="R21" i="5" s="1"/>
  <c r="S21" i="5"/>
  <c r="C22" i="5"/>
  <c r="D22" i="5"/>
  <c r="E22" i="5"/>
  <c r="G22" i="5" s="1"/>
  <c r="H22" i="5" s="1"/>
  <c r="I22" i="5" s="1"/>
  <c r="L22" i="5"/>
  <c r="M22" i="5"/>
  <c r="N22" i="5"/>
  <c r="P22" i="5" s="1"/>
  <c r="Q22" i="5" s="1"/>
  <c r="R22" i="5" s="1"/>
  <c r="S22" i="5"/>
  <c r="C23" i="5"/>
  <c r="D23" i="5"/>
  <c r="E23" i="5"/>
  <c r="G23" i="5" s="1"/>
  <c r="H23" i="5" s="1"/>
  <c r="I23" i="5" s="1"/>
  <c r="L23" i="5"/>
  <c r="M23" i="5"/>
  <c r="N23" i="5"/>
  <c r="P23" i="5" s="1"/>
  <c r="Q23" i="5" s="1"/>
  <c r="R23" i="5" s="1"/>
  <c r="S23" i="5"/>
  <c r="C28" i="5"/>
  <c r="D28" i="5"/>
  <c r="I28" i="5"/>
  <c r="L28" i="5"/>
  <c r="M28" i="5"/>
  <c r="R28" i="5"/>
  <c r="S28" i="5"/>
  <c r="C29" i="5"/>
  <c r="D29" i="5"/>
  <c r="I29" i="5"/>
  <c r="L29" i="5"/>
  <c r="M29" i="5"/>
  <c r="R29" i="5"/>
  <c r="S29" i="5"/>
  <c r="C30" i="5"/>
  <c r="D30" i="5"/>
  <c r="I30" i="5"/>
  <c r="L30" i="5"/>
  <c r="M30" i="5"/>
  <c r="R30" i="5"/>
  <c r="S30" i="5"/>
  <c r="C31" i="5"/>
  <c r="D31" i="5"/>
  <c r="I31" i="5"/>
  <c r="L31" i="5"/>
  <c r="M31" i="5"/>
  <c r="R31" i="5"/>
  <c r="S31" i="5"/>
  <c r="G32" i="5"/>
  <c r="P32" i="5"/>
  <c r="C36" i="5"/>
  <c r="D36" i="5"/>
  <c r="I36" i="5"/>
  <c r="L36" i="5"/>
  <c r="M36" i="5"/>
  <c r="R36" i="5"/>
  <c r="S36" i="5"/>
  <c r="C37" i="5"/>
  <c r="D37" i="5"/>
  <c r="I37" i="5"/>
  <c r="L37" i="5"/>
  <c r="M37" i="5"/>
  <c r="R37" i="5"/>
  <c r="S37" i="5"/>
  <c r="C38" i="5"/>
  <c r="D38" i="5"/>
  <c r="I38" i="5"/>
  <c r="L38" i="5"/>
  <c r="M38" i="5"/>
  <c r="R38" i="5"/>
  <c r="S38" i="5"/>
  <c r="C39" i="5"/>
  <c r="D39" i="5"/>
  <c r="I39" i="5"/>
  <c r="L39" i="5"/>
  <c r="M39" i="5"/>
  <c r="R39" i="5"/>
  <c r="S39" i="5"/>
  <c r="G40" i="5"/>
  <c r="P40" i="5"/>
  <c r="C6" i="6"/>
  <c r="D6" i="6"/>
  <c r="E6" i="6"/>
  <c r="G6" i="6" s="1"/>
  <c r="H6" i="6" s="1"/>
  <c r="L6" i="6"/>
  <c r="M6" i="6"/>
  <c r="N6" i="6"/>
  <c r="P6" i="6" s="1"/>
  <c r="S6" i="6"/>
  <c r="C11" i="6"/>
  <c r="D11" i="6"/>
  <c r="E11" i="6"/>
  <c r="G11" i="6" s="1"/>
  <c r="H11" i="6" s="1"/>
  <c r="I11" i="6" s="1"/>
  <c r="L11" i="6"/>
  <c r="M11" i="6"/>
  <c r="N11" i="6"/>
  <c r="P11" i="6" s="1"/>
  <c r="Q11" i="6" s="1"/>
  <c r="R11" i="6" s="1"/>
  <c r="S11" i="6"/>
  <c r="C12" i="6"/>
  <c r="D12" i="6"/>
  <c r="E12" i="6"/>
  <c r="G12" i="6" s="1"/>
  <c r="H12" i="6" s="1"/>
  <c r="I12" i="6" s="1"/>
  <c r="L12" i="6"/>
  <c r="M12" i="6"/>
  <c r="N12" i="6"/>
  <c r="P12" i="6" s="1"/>
  <c r="Q12" i="6" s="1"/>
  <c r="R12" i="6" s="1"/>
  <c r="S12" i="6"/>
  <c r="C13" i="6"/>
  <c r="D13" i="6"/>
  <c r="E13" i="6"/>
  <c r="G13" i="6" s="1"/>
  <c r="H13" i="6" s="1"/>
  <c r="I13" i="6" s="1"/>
  <c r="L13" i="6"/>
  <c r="M13" i="6"/>
  <c r="N13" i="6"/>
  <c r="P13" i="6" s="1"/>
  <c r="Q13" i="6" s="1"/>
  <c r="R13" i="6" s="1"/>
  <c r="S13" i="6"/>
  <c r="C18" i="6"/>
  <c r="D18" i="6"/>
  <c r="E18" i="6"/>
  <c r="G18" i="6" s="1"/>
  <c r="H18" i="6" s="1"/>
  <c r="L18" i="6"/>
  <c r="M18" i="6"/>
  <c r="N18" i="6"/>
  <c r="P18" i="6" s="1"/>
  <c r="Q18" i="6" s="1"/>
  <c r="S18" i="6"/>
  <c r="G20" i="6"/>
  <c r="H20" i="6" s="1"/>
  <c r="I20" i="6" s="1"/>
  <c r="P20" i="6"/>
  <c r="Q20" i="6" s="1"/>
  <c r="R20" i="6" s="1"/>
  <c r="C21" i="6"/>
  <c r="D21" i="6"/>
  <c r="E21" i="6"/>
  <c r="G21" i="6" s="1"/>
  <c r="H21" i="6" s="1"/>
  <c r="I21" i="6" s="1"/>
  <c r="L21" i="6"/>
  <c r="M21" i="6"/>
  <c r="N21" i="6"/>
  <c r="P21" i="6" s="1"/>
  <c r="Q21" i="6" s="1"/>
  <c r="R21" i="6" s="1"/>
  <c r="S21" i="6"/>
  <c r="C22" i="6"/>
  <c r="D22" i="6"/>
  <c r="E22" i="6"/>
  <c r="G22" i="6" s="1"/>
  <c r="H22" i="6" s="1"/>
  <c r="I22" i="6" s="1"/>
  <c r="L22" i="6"/>
  <c r="M22" i="6"/>
  <c r="N22" i="6"/>
  <c r="P22" i="6" s="1"/>
  <c r="Q22" i="6" s="1"/>
  <c r="R22" i="6" s="1"/>
  <c r="S22" i="6"/>
  <c r="C23" i="6"/>
  <c r="D23" i="6"/>
  <c r="E23" i="6"/>
  <c r="G23" i="6" s="1"/>
  <c r="H23" i="6" s="1"/>
  <c r="I23" i="6" s="1"/>
  <c r="L23" i="6"/>
  <c r="M23" i="6"/>
  <c r="N23" i="6"/>
  <c r="P23" i="6" s="1"/>
  <c r="Q23" i="6" s="1"/>
  <c r="R23" i="6" s="1"/>
  <c r="S23" i="6"/>
  <c r="C28" i="6"/>
  <c r="D28" i="6"/>
  <c r="I28" i="6"/>
  <c r="L28" i="6"/>
  <c r="M28" i="6"/>
  <c r="R28" i="6"/>
  <c r="S28" i="6"/>
  <c r="C29" i="6"/>
  <c r="D29" i="6"/>
  <c r="I29" i="6"/>
  <c r="L29" i="6"/>
  <c r="M29" i="6"/>
  <c r="R29" i="6"/>
  <c r="S29" i="6"/>
  <c r="C30" i="6"/>
  <c r="D30" i="6"/>
  <c r="I30" i="6"/>
  <c r="L30" i="6"/>
  <c r="M30" i="6"/>
  <c r="R30" i="6"/>
  <c r="S30" i="6"/>
  <c r="C31" i="6"/>
  <c r="D31" i="6"/>
  <c r="I31" i="6"/>
  <c r="L31" i="6"/>
  <c r="M31" i="6"/>
  <c r="R31" i="6"/>
  <c r="S31" i="6"/>
  <c r="G32" i="6"/>
  <c r="P32" i="6"/>
  <c r="C36" i="6"/>
  <c r="D36" i="6"/>
  <c r="I36" i="6"/>
  <c r="L36" i="6"/>
  <c r="M36" i="6"/>
  <c r="R36" i="6"/>
  <c r="S36" i="6"/>
  <c r="C37" i="6"/>
  <c r="D37" i="6"/>
  <c r="I37" i="6"/>
  <c r="L37" i="6"/>
  <c r="M37" i="6"/>
  <c r="R37" i="6"/>
  <c r="S37" i="6"/>
  <c r="C38" i="6"/>
  <c r="D38" i="6"/>
  <c r="I38" i="6"/>
  <c r="L38" i="6"/>
  <c r="M38" i="6"/>
  <c r="R38" i="6"/>
  <c r="S38" i="6"/>
  <c r="C39" i="6"/>
  <c r="D39" i="6"/>
  <c r="I39" i="6"/>
  <c r="L39" i="6"/>
  <c r="M39" i="6"/>
  <c r="R39" i="6"/>
  <c r="S39" i="6"/>
  <c r="G40" i="6"/>
  <c r="P40" i="6"/>
  <c r="A75" i="6"/>
  <c r="J75" i="6"/>
  <c r="S75" i="6"/>
  <c r="A76" i="6"/>
  <c r="J76" i="6"/>
  <c r="S76" i="6"/>
  <c r="A77" i="6"/>
  <c r="J77" i="6"/>
  <c r="S77" i="6"/>
  <c r="A78" i="6"/>
  <c r="J78" i="6"/>
  <c r="S78" i="6"/>
  <c r="A79" i="6"/>
  <c r="J79" i="6"/>
  <c r="S79" i="6"/>
  <c r="I80" i="6"/>
  <c r="R80" i="6"/>
  <c r="S82" i="6"/>
  <c r="S83" i="6"/>
  <c r="I84" i="6"/>
  <c r="R84" i="6"/>
  <c r="C6" i="7"/>
  <c r="D6" i="7"/>
  <c r="E6" i="7"/>
  <c r="G6" i="7" s="1"/>
  <c r="H6" i="7" s="1"/>
  <c r="L6" i="7"/>
  <c r="M6" i="7"/>
  <c r="N6" i="7"/>
  <c r="P6" i="7" s="1"/>
  <c r="S6" i="7"/>
  <c r="C11" i="7"/>
  <c r="D11" i="7"/>
  <c r="E11" i="7"/>
  <c r="G11" i="7" s="1"/>
  <c r="H11" i="7" s="1"/>
  <c r="I11" i="7" s="1"/>
  <c r="L11" i="7"/>
  <c r="M11" i="7"/>
  <c r="N11" i="7"/>
  <c r="P11" i="7" s="1"/>
  <c r="Q11" i="7" s="1"/>
  <c r="R11" i="7" s="1"/>
  <c r="S11" i="7"/>
  <c r="C12" i="7"/>
  <c r="D12" i="7"/>
  <c r="E12" i="7"/>
  <c r="G12" i="7" s="1"/>
  <c r="H12" i="7" s="1"/>
  <c r="I12" i="7" s="1"/>
  <c r="L12" i="7"/>
  <c r="M12" i="7"/>
  <c r="N12" i="7"/>
  <c r="P12" i="7" s="1"/>
  <c r="Q12" i="7" s="1"/>
  <c r="R12" i="7" s="1"/>
  <c r="S12" i="7"/>
  <c r="C13" i="7"/>
  <c r="D13" i="7"/>
  <c r="E13" i="7"/>
  <c r="G13" i="7" s="1"/>
  <c r="H13" i="7" s="1"/>
  <c r="I13" i="7" s="1"/>
  <c r="L13" i="7"/>
  <c r="M13" i="7"/>
  <c r="N13" i="7"/>
  <c r="P13" i="7" s="1"/>
  <c r="Q13" i="7" s="1"/>
  <c r="R13" i="7" s="1"/>
  <c r="S13" i="7"/>
  <c r="C18" i="7"/>
  <c r="D18" i="7"/>
  <c r="E18" i="7"/>
  <c r="G18" i="7" s="1"/>
  <c r="H18" i="7" s="1"/>
  <c r="I18" i="7" s="1"/>
  <c r="L18" i="7"/>
  <c r="M18" i="7"/>
  <c r="N18" i="7"/>
  <c r="P18" i="7" s="1"/>
  <c r="Q18" i="7" s="1"/>
  <c r="S18" i="7"/>
  <c r="G20" i="7"/>
  <c r="H20" i="7" s="1"/>
  <c r="I20" i="7" s="1"/>
  <c r="P20" i="7"/>
  <c r="Q20" i="7" s="1"/>
  <c r="R20" i="7" s="1"/>
  <c r="C21" i="7"/>
  <c r="D21" i="7"/>
  <c r="E21" i="7"/>
  <c r="G21" i="7" s="1"/>
  <c r="H21" i="7" s="1"/>
  <c r="I21" i="7" s="1"/>
  <c r="L21" i="7"/>
  <c r="M21" i="7"/>
  <c r="N21" i="7"/>
  <c r="P21" i="7" s="1"/>
  <c r="Q21" i="7" s="1"/>
  <c r="R21" i="7" s="1"/>
  <c r="S21" i="7"/>
  <c r="C22" i="7"/>
  <c r="D22" i="7"/>
  <c r="E22" i="7"/>
  <c r="G22" i="7" s="1"/>
  <c r="H22" i="7" s="1"/>
  <c r="I22" i="7" s="1"/>
  <c r="L22" i="7"/>
  <c r="M22" i="7"/>
  <c r="N22" i="7"/>
  <c r="P22" i="7" s="1"/>
  <c r="Q22" i="7" s="1"/>
  <c r="R22" i="7" s="1"/>
  <c r="S22" i="7"/>
  <c r="C23" i="7"/>
  <c r="D23" i="7"/>
  <c r="E23" i="7"/>
  <c r="G23" i="7" s="1"/>
  <c r="H23" i="7" s="1"/>
  <c r="I23" i="7" s="1"/>
  <c r="L23" i="7"/>
  <c r="M23" i="7"/>
  <c r="N23" i="7"/>
  <c r="P23" i="7" s="1"/>
  <c r="Q23" i="7" s="1"/>
  <c r="R23" i="7" s="1"/>
  <c r="S23" i="7"/>
  <c r="C28" i="7"/>
  <c r="D28" i="7"/>
  <c r="I28" i="7"/>
  <c r="L28" i="7"/>
  <c r="M28" i="7"/>
  <c r="R28" i="7"/>
  <c r="S28" i="7"/>
  <c r="C29" i="7"/>
  <c r="D29" i="7"/>
  <c r="I29" i="7"/>
  <c r="L29" i="7"/>
  <c r="M29" i="7"/>
  <c r="R29" i="7"/>
  <c r="S29" i="7"/>
  <c r="C30" i="7"/>
  <c r="D30" i="7"/>
  <c r="I30" i="7"/>
  <c r="L30" i="7"/>
  <c r="M30" i="7"/>
  <c r="R30" i="7"/>
  <c r="S30" i="7"/>
  <c r="C31" i="7"/>
  <c r="D31" i="7"/>
  <c r="I31" i="7"/>
  <c r="L31" i="7"/>
  <c r="M31" i="7"/>
  <c r="R31" i="7"/>
  <c r="S31" i="7"/>
  <c r="G32" i="7"/>
  <c r="P32" i="7"/>
  <c r="C36" i="7"/>
  <c r="D36" i="7"/>
  <c r="I36" i="7"/>
  <c r="L36" i="7"/>
  <c r="M36" i="7"/>
  <c r="R36" i="7"/>
  <c r="S36" i="7"/>
  <c r="C37" i="7"/>
  <c r="D37" i="7"/>
  <c r="I37" i="7"/>
  <c r="L37" i="7"/>
  <c r="M37" i="7"/>
  <c r="R37" i="7"/>
  <c r="S37" i="7"/>
  <c r="C38" i="7"/>
  <c r="D38" i="7"/>
  <c r="I38" i="7"/>
  <c r="L38" i="7"/>
  <c r="M38" i="7"/>
  <c r="R38" i="7"/>
  <c r="S38" i="7"/>
  <c r="C39" i="7"/>
  <c r="D39" i="7"/>
  <c r="I39" i="7"/>
  <c r="L39" i="7"/>
  <c r="M39" i="7"/>
  <c r="R39" i="7"/>
  <c r="S39" i="7"/>
  <c r="G40" i="7"/>
  <c r="P40" i="7"/>
  <c r="A75" i="7"/>
  <c r="J75" i="7"/>
  <c r="S75" i="7"/>
  <c r="A76" i="7"/>
  <c r="J76" i="7"/>
  <c r="S76" i="7"/>
  <c r="A77" i="7"/>
  <c r="J77" i="7"/>
  <c r="S77" i="7"/>
  <c r="A78" i="7"/>
  <c r="J78" i="7"/>
  <c r="S78" i="7"/>
  <c r="A79" i="7"/>
  <c r="J79" i="7"/>
  <c r="S79" i="7"/>
  <c r="I80" i="7"/>
  <c r="R80" i="7"/>
  <c r="S82" i="7"/>
  <c r="S83" i="7"/>
  <c r="I84" i="7"/>
  <c r="R84" i="7"/>
  <c r="I84" i="1"/>
  <c r="R73" i="1"/>
  <c r="I73" i="1"/>
  <c r="I40" i="7" l="1"/>
  <c r="I32" i="7"/>
  <c r="R40" i="7"/>
  <c r="I40" i="6"/>
  <c r="I32" i="6"/>
  <c r="I40" i="5"/>
  <c r="I32" i="5"/>
  <c r="D37" i="10"/>
  <c r="C39" i="10"/>
  <c r="H39" i="10" s="1"/>
  <c r="E39" i="9"/>
  <c r="K39" i="10"/>
  <c r="P39" i="10" s="1"/>
  <c r="J39" i="9"/>
  <c r="R32" i="7"/>
  <c r="R32" i="6"/>
  <c r="R40" i="6"/>
  <c r="R32" i="5"/>
  <c r="R40" i="5"/>
  <c r="H24" i="6"/>
  <c r="I18" i="6"/>
  <c r="I24" i="6" s="1"/>
  <c r="R18" i="5"/>
  <c r="I18" i="5"/>
  <c r="I24" i="5" s="1"/>
  <c r="H24" i="5"/>
  <c r="I6" i="5"/>
  <c r="I14" i="5" s="1"/>
  <c r="H14" i="5"/>
  <c r="P14" i="5"/>
  <c r="Q6" i="5"/>
  <c r="Q20" i="5"/>
  <c r="R20" i="5" s="1"/>
  <c r="L16" i="10" s="1"/>
  <c r="P24" i="5"/>
  <c r="G24" i="5"/>
  <c r="G14" i="5"/>
  <c r="R18" i="6"/>
  <c r="I6" i="6"/>
  <c r="I14" i="6" s="1"/>
  <c r="H14" i="6"/>
  <c r="Q6" i="6"/>
  <c r="P14" i="6"/>
  <c r="P24" i="6"/>
  <c r="G24" i="6"/>
  <c r="G14" i="6"/>
  <c r="I24" i="7"/>
  <c r="I6" i="7"/>
  <c r="I14" i="7" s="1"/>
  <c r="H14" i="7"/>
  <c r="H24" i="7"/>
  <c r="Q6" i="7"/>
  <c r="P14" i="7"/>
  <c r="R18" i="7"/>
  <c r="P24" i="7"/>
  <c r="G24" i="7"/>
  <c r="G14" i="7"/>
  <c r="O42" i="10"/>
  <c r="O43" i="10"/>
  <c r="O44" i="10"/>
  <c r="O45" i="10"/>
  <c r="N42" i="10"/>
  <c r="N43" i="10"/>
  <c r="N44" i="10"/>
  <c r="N45" i="10"/>
  <c r="M42" i="10"/>
  <c r="M43" i="10"/>
  <c r="M44" i="10"/>
  <c r="M45" i="10"/>
  <c r="L42" i="10"/>
  <c r="L43" i="10"/>
  <c r="L44" i="10"/>
  <c r="L45" i="10"/>
  <c r="K42" i="10"/>
  <c r="K43" i="10"/>
  <c r="K44" i="10"/>
  <c r="K45" i="10"/>
  <c r="J42" i="10"/>
  <c r="J43" i="10"/>
  <c r="J44" i="10"/>
  <c r="J45" i="10"/>
  <c r="H42" i="10"/>
  <c r="H43" i="10"/>
  <c r="H44" i="10"/>
  <c r="H45" i="10"/>
  <c r="G42" i="10"/>
  <c r="G43" i="10"/>
  <c r="G44" i="10"/>
  <c r="G45" i="10"/>
  <c r="F42" i="10"/>
  <c r="F43" i="10"/>
  <c r="F44" i="10"/>
  <c r="F45" i="10"/>
  <c r="E42" i="10"/>
  <c r="E43" i="10"/>
  <c r="E44" i="10"/>
  <c r="E45" i="10"/>
  <c r="D42" i="10"/>
  <c r="D43" i="10"/>
  <c r="D44" i="10"/>
  <c r="D45" i="10"/>
  <c r="C42" i="10"/>
  <c r="C43" i="10"/>
  <c r="C44" i="10"/>
  <c r="C45" i="10"/>
  <c r="B42" i="10"/>
  <c r="B43" i="10"/>
  <c r="B44" i="10"/>
  <c r="B45" i="10"/>
  <c r="J42" i="9"/>
  <c r="J43" i="9"/>
  <c r="J44" i="9"/>
  <c r="J45" i="9"/>
  <c r="E42" i="9"/>
  <c r="E43" i="9"/>
  <c r="E44" i="9"/>
  <c r="E45" i="9"/>
  <c r="G42" i="9"/>
  <c r="G43" i="9"/>
  <c r="G44" i="9"/>
  <c r="G45" i="9"/>
  <c r="B42" i="9"/>
  <c r="B43" i="9"/>
  <c r="B44" i="9"/>
  <c r="B45" i="9"/>
  <c r="S76" i="8"/>
  <c r="S77" i="8"/>
  <c r="S78" i="8"/>
  <c r="S79" i="8"/>
  <c r="J76" i="8"/>
  <c r="J77" i="8"/>
  <c r="J78" i="8"/>
  <c r="J79" i="8"/>
  <c r="A76" i="8"/>
  <c r="A77" i="8"/>
  <c r="A78" i="8"/>
  <c r="A79" i="8"/>
  <c r="P41" i="7" l="1"/>
  <c r="I41" i="6"/>
  <c r="H41" i="6"/>
  <c r="P41" i="6"/>
  <c r="G41" i="5"/>
  <c r="P41" i="5"/>
  <c r="G41" i="6"/>
  <c r="A100" i="6"/>
  <c r="G41" i="7"/>
  <c r="I41" i="5"/>
  <c r="A100" i="5"/>
  <c r="Q24" i="5"/>
  <c r="I41" i="7"/>
  <c r="R24" i="5"/>
  <c r="Q14" i="5"/>
  <c r="R6" i="5"/>
  <c r="R14" i="5" s="1"/>
  <c r="H41" i="5"/>
  <c r="R24" i="6"/>
  <c r="Q24" i="6"/>
  <c r="Q14" i="6"/>
  <c r="R6" i="6"/>
  <c r="R14" i="6" s="1"/>
  <c r="R24" i="7"/>
  <c r="Q14" i="7"/>
  <c r="R6" i="7"/>
  <c r="R14" i="7" s="1"/>
  <c r="Q24" i="7"/>
  <c r="H41" i="7"/>
  <c r="J100" i="1"/>
  <c r="P43" i="10"/>
  <c r="P42" i="10"/>
  <c r="P45" i="10"/>
  <c r="P44" i="10"/>
  <c r="A100" i="1"/>
  <c r="B9" i="10"/>
  <c r="B10" i="10"/>
  <c r="B11" i="10"/>
  <c r="B4" i="10"/>
  <c r="B9" i="9"/>
  <c r="B10" i="9"/>
  <c r="B11" i="9"/>
  <c r="B4" i="9"/>
  <c r="A100" i="7" l="1"/>
  <c r="I89" i="7" s="1"/>
  <c r="I89" i="6"/>
  <c r="I90" i="6" s="1"/>
  <c r="I89" i="5"/>
  <c r="I87" i="6"/>
  <c r="I87" i="7"/>
  <c r="I87" i="5"/>
  <c r="R41" i="5"/>
  <c r="J100" i="7"/>
  <c r="J100" i="6"/>
  <c r="J100" i="5"/>
  <c r="R41" i="7"/>
  <c r="R87" i="7" s="1"/>
  <c r="Q41" i="5"/>
  <c r="Q41" i="6"/>
  <c r="R41" i="6"/>
  <c r="Q41" i="7"/>
  <c r="D31" i="8"/>
  <c r="D30" i="8"/>
  <c r="D29" i="8"/>
  <c r="D28" i="8"/>
  <c r="R89" i="7" l="1"/>
  <c r="R90" i="7" s="1"/>
  <c r="R92" i="7" s="1"/>
  <c r="I92" i="6"/>
  <c r="R89" i="6"/>
  <c r="R90" i="6" s="1"/>
  <c r="R87" i="6"/>
  <c r="I90" i="7"/>
  <c r="I92" i="7" s="1"/>
  <c r="R87" i="5"/>
  <c r="R89" i="5"/>
  <c r="R90" i="5" s="1"/>
  <c r="A100" i="8"/>
  <c r="D75" i="4"/>
  <c r="E75" i="4" s="1"/>
  <c r="G75" i="4"/>
  <c r="H75" i="4" s="1"/>
  <c r="J75" i="4"/>
  <c r="K75" i="4" s="1"/>
  <c r="D76" i="4"/>
  <c r="E76" i="4" s="1"/>
  <c r="G76" i="4"/>
  <c r="H76" i="4" s="1"/>
  <c r="J76" i="4"/>
  <c r="K76" i="4" s="1"/>
  <c r="I84" i="8"/>
  <c r="O48" i="10" s="1"/>
  <c r="R80" i="8"/>
  <c r="I80" i="8"/>
  <c r="J75" i="8"/>
  <c r="A75" i="8"/>
  <c r="P32" i="8"/>
  <c r="G32" i="8"/>
  <c r="P40" i="8"/>
  <c r="G40" i="8"/>
  <c r="S39" i="8"/>
  <c r="R39" i="8"/>
  <c r="M39" i="8"/>
  <c r="L39" i="8"/>
  <c r="I39" i="8"/>
  <c r="D39" i="8"/>
  <c r="C39" i="8"/>
  <c r="S38" i="8"/>
  <c r="R38" i="8"/>
  <c r="M38" i="8"/>
  <c r="L38" i="8"/>
  <c r="I38" i="8"/>
  <c r="D38" i="8"/>
  <c r="C38" i="8"/>
  <c r="S37" i="8"/>
  <c r="R37" i="8"/>
  <c r="M37" i="8"/>
  <c r="L37" i="8"/>
  <c r="I37" i="8"/>
  <c r="D37" i="8"/>
  <c r="C37" i="8"/>
  <c r="S36" i="8"/>
  <c r="R36" i="8"/>
  <c r="M36" i="8"/>
  <c r="L36" i="8"/>
  <c r="I36" i="8"/>
  <c r="D36" i="8"/>
  <c r="C36" i="8"/>
  <c r="S31" i="8"/>
  <c r="R31" i="8"/>
  <c r="M31" i="8"/>
  <c r="L31" i="8"/>
  <c r="I31" i="8"/>
  <c r="C31" i="8"/>
  <c r="S30" i="8"/>
  <c r="R30" i="8"/>
  <c r="M30" i="8"/>
  <c r="L30" i="8"/>
  <c r="I30" i="8"/>
  <c r="C30" i="8"/>
  <c r="S29" i="8"/>
  <c r="R29" i="8"/>
  <c r="M29" i="8"/>
  <c r="L29" i="8"/>
  <c r="I29" i="8"/>
  <c r="C29" i="8"/>
  <c r="S28" i="8"/>
  <c r="R28" i="8"/>
  <c r="M28" i="8"/>
  <c r="L28" i="8"/>
  <c r="I28" i="8"/>
  <c r="C28" i="8"/>
  <c r="S23" i="8"/>
  <c r="N23" i="8"/>
  <c r="P23" i="8" s="1"/>
  <c r="Q23" i="8" s="1"/>
  <c r="R23" i="8" s="1"/>
  <c r="M23" i="8"/>
  <c r="L23" i="8"/>
  <c r="E23" i="8"/>
  <c r="G23" i="8" s="1"/>
  <c r="H23" i="8" s="1"/>
  <c r="I23" i="8" s="1"/>
  <c r="G19" i="10" s="1"/>
  <c r="D23" i="8"/>
  <c r="C23" i="8"/>
  <c r="S22" i="8"/>
  <c r="N22" i="8"/>
  <c r="P22" i="8" s="1"/>
  <c r="Q22" i="8" s="1"/>
  <c r="R22" i="8" s="1"/>
  <c r="M22" i="8"/>
  <c r="L22" i="8"/>
  <c r="E22" i="8"/>
  <c r="G22" i="8" s="1"/>
  <c r="H22" i="8" s="1"/>
  <c r="I22" i="8" s="1"/>
  <c r="G18" i="10" s="1"/>
  <c r="D22" i="8"/>
  <c r="C22" i="8"/>
  <c r="S21" i="8"/>
  <c r="N21" i="8"/>
  <c r="P21" i="8" s="1"/>
  <c r="Q21" i="8" s="1"/>
  <c r="R21" i="8" s="1"/>
  <c r="M21" i="8"/>
  <c r="L21" i="8"/>
  <c r="E21" i="8"/>
  <c r="G21" i="8" s="1"/>
  <c r="H21" i="8" s="1"/>
  <c r="I21" i="8" s="1"/>
  <c r="G17" i="10" s="1"/>
  <c r="D21" i="8"/>
  <c r="C21" i="8"/>
  <c r="P20" i="8"/>
  <c r="G20" i="8"/>
  <c r="C16" i="9" s="1"/>
  <c r="S18" i="8"/>
  <c r="N18" i="8"/>
  <c r="P18" i="8" s="1"/>
  <c r="Q18" i="8" s="1"/>
  <c r="M18" i="8"/>
  <c r="L18" i="8"/>
  <c r="E18" i="8"/>
  <c r="G18" i="8" s="1"/>
  <c r="D18" i="8"/>
  <c r="C18" i="8"/>
  <c r="S13" i="8"/>
  <c r="N13" i="8"/>
  <c r="P13" i="8" s="1"/>
  <c r="Q13" i="8" s="1"/>
  <c r="R13" i="8" s="1"/>
  <c r="M13" i="8"/>
  <c r="L13" i="8"/>
  <c r="E13" i="8"/>
  <c r="G13" i="8" s="1"/>
  <c r="H13" i="8" s="1"/>
  <c r="I13" i="8" s="1"/>
  <c r="D13" i="8"/>
  <c r="C13" i="8"/>
  <c r="S12" i="8"/>
  <c r="N12" i="8"/>
  <c r="P12" i="8" s="1"/>
  <c r="Q12" i="8" s="1"/>
  <c r="R12" i="8" s="1"/>
  <c r="M12" i="8"/>
  <c r="L12" i="8"/>
  <c r="E12" i="8"/>
  <c r="G12" i="8" s="1"/>
  <c r="H12" i="8" s="1"/>
  <c r="I12" i="8" s="1"/>
  <c r="D12" i="8"/>
  <c r="C12" i="8"/>
  <c r="S11" i="8"/>
  <c r="N11" i="8"/>
  <c r="P11" i="8" s="1"/>
  <c r="Q11" i="8" s="1"/>
  <c r="R11" i="8" s="1"/>
  <c r="M11" i="8"/>
  <c r="L11" i="8"/>
  <c r="E11" i="8"/>
  <c r="G11" i="8" s="1"/>
  <c r="H11" i="8" s="1"/>
  <c r="I11" i="8" s="1"/>
  <c r="D11" i="8"/>
  <c r="C11" i="8"/>
  <c r="S6" i="8"/>
  <c r="N6" i="8"/>
  <c r="P6" i="8" s="1"/>
  <c r="M6" i="8"/>
  <c r="L6" i="8"/>
  <c r="E6" i="8"/>
  <c r="G6" i="8" s="1"/>
  <c r="D6" i="8"/>
  <c r="C6" i="8"/>
  <c r="R84" i="8"/>
  <c r="S83" i="8"/>
  <c r="S82" i="8"/>
  <c r="S75" i="8"/>
  <c r="O41" i="10"/>
  <c r="N41" i="10"/>
  <c r="H20" i="8" l="1"/>
  <c r="D16" i="9" s="1"/>
  <c r="Q20" i="8"/>
  <c r="R92" i="5"/>
  <c r="J100" i="8"/>
  <c r="R92" i="6"/>
  <c r="G14" i="8"/>
  <c r="G24" i="8"/>
  <c r="R40" i="8"/>
  <c r="P14" i="8"/>
  <c r="R32" i="8"/>
  <c r="G48" i="10"/>
  <c r="I40" i="8"/>
  <c r="P24" i="8"/>
  <c r="I32" i="8"/>
  <c r="H6" i="8"/>
  <c r="Q6" i="8"/>
  <c r="H18" i="8"/>
  <c r="B41" i="9"/>
  <c r="B41" i="10"/>
  <c r="I53" i="1"/>
  <c r="E31" i="9" s="1"/>
  <c r="E41" i="10"/>
  <c r="F41" i="10"/>
  <c r="G41" i="10"/>
  <c r="D41" i="10"/>
  <c r="C41" i="10"/>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28" i="4"/>
  <c r="S9" i="4"/>
  <c r="P9" i="4"/>
  <c r="M9" i="4"/>
  <c r="J9" i="4"/>
  <c r="D9" i="4"/>
  <c r="G9" i="4"/>
  <c r="R20" i="8" l="1"/>
  <c r="I20" i="8"/>
  <c r="E16" i="9" s="1"/>
  <c r="G41" i="8"/>
  <c r="P41" i="8"/>
  <c r="R18" i="8"/>
  <c r="R24" i="8" s="1"/>
  <c r="Q24" i="8"/>
  <c r="R6" i="8"/>
  <c r="R14" i="8" s="1"/>
  <c r="Q14" i="8"/>
  <c r="H24" i="8"/>
  <c r="I18" i="8"/>
  <c r="H14" i="8"/>
  <c r="I6" i="8"/>
  <c r="I14" i="8" s="1"/>
  <c r="G46" i="10"/>
  <c r="E46" i="10"/>
  <c r="D46" i="10"/>
  <c r="F46" i="10"/>
  <c r="K127" i="4"/>
  <c r="G127" i="4"/>
  <c r="H127" i="4" s="1"/>
  <c r="D127" i="4"/>
  <c r="E127" i="4" s="1"/>
  <c r="K126" i="4"/>
  <c r="G126" i="4"/>
  <c r="H126" i="4" s="1"/>
  <c r="D126" i="4"/>
  <c r="E126" i="4" s="1"/>
  <c r="K125" i="4"/>
  <c r="G125" i="4"/>
  <c r="H125" i="4" s="1"/>
  <c r="D125" i="4"/>
  <c r="E125" i="4" s="1"/>
  <c r="K124" i="4"/>
  <c r="G124" i="4"/>
  <c r="H124" i="4" s="1"/>
  <c r="D124" i="4"/>
  <c r="E124" i="4" s="1"/>
  <c r="K123" i="4"/>
  <c r="G123" i="4"/>
  <c r="H123" i="4" s="1"/>
  <c r="D123" i="4"/>
  <c r="E123" i="4" s="1"/>
  <c r="K122" i="4"/>
  <c r="G122" i="4"/>
  <c r="H122" i="4" s="1"/>
  <c r="D122" i="4"/>
  <c r="E122" i="4" s="1"/>
  <c r="K121" i="4"/>
  <c r="G121" i="4"/>
  <c r="H121" i="4" s="1"/>
  <c r="D121" i="4"/>
  <c r="E121" i="4" s="1"/>
  <c r="K120" i="4"/>
  <c r="G120" i="4"/>
  <c r="H120" i="4" s="1"/>
  <c r="D120" i="4"/>
  <c r="E120" i="4" s="1"/>
  <c r="K119" i="4"/>
  <c r="G119" i="4"/>
  <c r="H119" i="4" s="1"/>
  <c r="D119" i="4"/>
  <c r="E119" i="4" s="1"/>
  <c r="K118" i="4"/>
  <c r="G118" i="4"/>
  <c r="H118" i="4" s="1"/>
  <c r="D118" i="4"/>
  <c r="E118" i="4" s="1"/>
  <c r="K117" i="4"/>
  <c r="G117" i="4"/>
  <c r="H117" i="4" s="1"/>
  <c r="D117" i="4"/>
  <c r="E117" i="4" s="1"/>
  <c r="K116" i="4"/>
  <c r="G116" i="4"/>
  <c r="H116" i="4" s="1"/>
  <c r="D116" i="4"/>
  <c r="E116" i="4" s="1"/>
  <c r="K115" i="4"/>
  <c r="G115" i="4"/>
  <c r="H115" i="4" s="1"/>
  <c r="D115" i="4"/>
  <c r="E115" i="4" s="1"/>
  <c r="K114" i="4"/>
  <c r="G114" i="4"/>
  <c r="H114" i="4" s="1"/>
  <c r="D114" i="4"/>
  <c r="E114" i="4" s="1"/>
  <c r="K113" i="4"/>
  <c r="G113" i="4"/>
  <c r="H113" i="4" s="1"/>
  <c r="D113" i="4"/>
  <c r="E113" i="4" s="1"/>
  <c r="K112" i="4"/>
  <c r="G112" i="4"/>
  <c r="H112" i="4" s="1"/>
  <c r="D112" i="4"/>
  <c r="E112" i="4" s="1"/>
  <c r="K111" i="4"/>
  <c r="G111" i="4"/>
  <c r="H111" i="4" s="1"/>
  <c r="D111" i="4"/>
  <c r="E111" i="4" s="1"/>
  <c r="K110" i="4"/>
  <c r="G110" i="4"/>
  <c r="H110" i="4" s="1"/>
  <c r="D110" i="4"/>
  <c r="E110" i="4" s="1"/>
  <c r="K109" i="4"/>
  <c r="G109" i="4"/>
  <c r="H109" i="4" s="1"/>
  <c r="D109" i="4"/>
  <c r="E109" i="4" s="1"/>
  <c r="K108" i="4"/>
  <c r="G108" i="4"/>
  <c r="H108" i="4" s="1"/>
  <c r="D108" i="4"/>
  <c r="E108" i="4" s="1"/>
  <c r="K107" i="4"/>
  <c r="G107" i="4"/>
  <c r="H107" i="4" s="1"/>
  <c r="D107" i="4"/>
  <c r="E107" i="4" s="1"/>
  <c r="K106" i="4"/>
  <c r="G106" i="4"/>
  <c r="H106" i="4" s="1"/>
  <c r="D106" i="4"/>
  <c r="E106" i="4" s="1"/>
  <c r="K105" i="4"/>
  <c r="G105" i="4"/>
  <c r="H105" i="4" s="1"/>
  <c r="D105" i="4"/>
  <c r="E105" i="4" s="1"/>
  <c r="K104" i="4"/>
  <c r="G104" i="4"/>
  <c r="H104" i="4" s="1"/>
  <c r="D104" i="4"/>
  <c r="E104" i="4" s="1"/>
  <c r="K103" i="4"/>
  <c r="G103" i="4"/>
  <c r="H103" i="4" s="1"/>
  <c r="D103" i="4"/>
  <c r="E103" i="4" s="1"/>
  <c r="K102" i="4"/>
  <c r="G102" i="4"/>
  <c r="H102" i="4" s="1"/>
  <c r="D102" i="4"/>
  <c r="E102" i="4" s="1"/>
  <c r="K101" i="4"/>
  <c r="G101" i="4"/>
  <c r="H101" i="4" s="1"/>
  <c r="D101" i="4"/>
  <c r="E101" i="4" s="1"/>
  <c r="K100" i="4"/>
  <c r="G100" i="4"/>
  <c r="H100" i="4" s="1"/>
  <c r="D100" i="4"/>
  <c r="E100" i="4" s="1"/>
  <c r="K99" i="4"/>
  <c r="G99" i="4"/>
  <c r="H99" i="4" s="1"/>
  <c r="D99" i="4"/>
  <c r="E99" i="4" s="1"/>
  <c r="K98" i="4"/>
  <c r="G98" i="4"/>
  <c r="H98" i="4" s="1"/>
  <c r="D98" i="4"/>
  <c r="E98" i="4" s="1"/>
  <c r="K97" i="4"/>
  <c r="G97" i="4"/>
  <c r="H97" i="4" s="1"/>
  <c r="D97" i="4"/>
  <c r="E97" i="4" s="1"/>
  <c r="K96" i="4"/>
  <c r="G96" i="4"/>
  <c r="H96" i="4" s="1"/>
  <c r="D96" i="4"/>
  <c r="E96" i="4" s="1"/>
  <c r="K95" i="4"/>
  <c r="G95" i="4"/>
  <c r="H95" i="4" s="1"/>
  <c r="D95" i="4"/>
  <c r="E95" i="4" s="1"/>
  <c r="K94" i="4"/>
  <c r="G94" i="4"/>
  <c r="H94" i="4" s="1"/>
  <c r="D94" i="4"/>
  <c r="E94" i="4" s="1"/>
  <c r="K93" i="4"/>
  <c r="G93" i="4"/>
  <c r="H93" i="4" s="1"/>
  <c r="D93" i="4"/>
  <c r="E93" i="4" s="1"/>
  <c r="K92" i="4"/>
  <c r="G92" i="4"/>
  <c r="H92" i="4" s="1"/>
  <c r="D92" i="4"/>
  <c r="E92" i="4" s="1"/>
  <c r="K91" i="4"/>
  <c r="G91" i="4"/>
  <c r="H91" i="4" s="1"/>
  <c r="D91" i="4"/>
  <c r="E91" i="4" s="1"/>
  <c r="K90" i="4"/>
  <c r="G90" i="4"/>
  <c r="H90" i="4" s="1"/>
  <c r="D90" i="4"/>
  <c r="E90" i="4" s="1"/>
  <c r="K89" i="4"/>
  <c r="G89" i="4"/>
  <c r="H89" i="4" s="1"/>
  <c r="D89" i="4"/>
  <c r="E89" i="4" s="1"/>
  <c r="K88" i="4"/>
  <c r="G88" i="4"/>
  <c r="H88" i="4" s="1"/>
  <c r="D88" i="4"/>
  <c r="E88" i="4" s="1"/>
  <c r="K87" i="4"/>
  <c r="G87" i="4"/>
  <c r="H87" i="4" s="1"/>
  <c r="D87" i="4"/>
  <c r="E87" i="4" s="1"/>
  <c r="K86" i="4"/>
  <c r="G86" i="4"/>
  <c r="H86" i="4" s="1"/>
  <c r="D86" i="4"/>
  <c r="E86" i="4" s="1"/>
  <c r="K85" i="4"/>
  <c r="G85" i="4"/>
  <c r="H85" i="4" s="1"/>
  <c r="D85" i="4"/>
  <c r="E85" i="4" s="1"/>
  <c r="K84" i="4"/>
  <c r="G84" i="4"/>
  <c r="H84" i="4" s="1"/>
  <c r="D84" i="4"/>
  <c r="E84" i="4" s="1"/>
  <c r="K83" i="4"/>
  <c r="G83" i="4"/>
  <c r="H83" i="4" s="1"/>
  <c r="D83" i="4"/>
  <c r="E83" i="4" s="1"/>
  <c r="K82" i="4"/>
  <c r="G82" i="4"/>
  <c r="H82" i="4" s="1"/>
  <c r="D82" i="4"/>
  <c r="E82" i="4" s="1"/>
  <c r="K81" i="4"/>
  <c r="G81" i="4"/>
  <c r="H81" i="4" s="1"/>
  <c r="D81" i="4"/>
  <c r="E81" i="4" s="1"/>
  <c r="K80" i="4"/>
  <c r="G80" i="4"/>
  <c r="H80" i="4" s="1"/>
  <c r="D80" i="4"/>
  <c r="E80" i="4" s="1"/>
  <c r="K79" i="4"/>
  <c r="G79" i="4"/>
  <c r="H79" i="4" s="1"/>
  <c r="D79" i="4"/>
  <c r="E79" i="4" s="1"/>
  <c r="K78" i="4"/>
  <c r="G78" i="4"/>
  <c r="H78" i="4" s="1"/>
  <c r="D78" i="4"/>
  <c r="E78" i="4" s="1"/>
  <c r="K77" i="4"/>
  <c r="G77" i="4"/>
  <c r="H77" i="4" s="1"/>
  <c r="D77" i="4"/>
  <c r="E77" i="4" s="1"/>
  <c r="K74" i="4"/>
  <c r="G74" i="4"/>
  <c r="H74" i="4" s="1"/>
  <c r="D74" i="4"/>
  <c r="E74" i="4" s="1"/>
  <c r="K73" i="4"/>
  <c r="G73" i="4"/>
  <c r="H73" i="4" s="1"/>
  <c r="D73" i="4"/>
  <c r="E73" i="4" s="1"/>
  <c r="K72" i="4"/>
  <c r="G72" i="4"/>
  <c r="H72" i="4" s="1"/>
  <c r="D72" i="4"/>
  <c r="E72" i="4" s="1"/>
  <c r="K71" i="4"/>
  <c r="G71" i="4"/>
  <c r="H71" i="4" s="1"/>
  <c r="D71" i="4"/>
  <c r="E71" i="4" s="1"/>
  <c r="K70" i="4"/>
  <c r="G70" i="4"/>
  <c r="H70" i="4" s="1"/>
  <c r="D70" i="4"/>
  <c r="E70" i="4" s="1"/>
  <c r="K69" i="4"/>
  <c r="G69" i="4"/>
  <c r="H69" i="4" s="1"/>
  <c r="D69" i="4"/>
  <c r="E69" i="4" s="1"/>
  <c r="K68" i="4"/>
  <c r="G68" i="4"/>
  <c r="H68" i="4" s="1"/>
  <c r="D68" i="4"/>
  <c r="E68" i="4" s="1"/>
  <c r="K67" i="4"/>
  <c r="G67" i="4"/>
  <c r="H67" i="4" s="1"/>
  <c r="D67" i="4"/>
  <c r="E67" i="4" s="1"/>
  <c r="K66" i="4"/>
  <c r="G66" i="4"/>
  <c r="H66" i="4" s="1"/>
  <c r="D66" i="4"/>
  <c r="E66" i="4" s="1"/>
  <c r="K65" i="4"/>
  <c r="G65" i="4"/>
  <c r="H65" i="4" s="1"/>
  <c r="D65" i="4"/>
  <c r="E65" i="4" s="1"/>
  <c r="K64" i="4"/>
  <c r="G64" i="4"/>
  <c r="H64" i="4" s="1"/>
  <c r="D64" i="4"/>
  <c r="E64" i="4" s="1"/>
  <c r="K63" i="4"/>
  <c r="G63" i="4"/>
  <c r="H63" i="4" s="1"/>
  <c r="D63" i="4"/>
  <c r="E63" i="4" s="1"/>
  <c r="K62" i="4"/>
  <c r="G62" i="4"/>
  <c r="H62" i="4" s="1"/>
  <c r="D62" i="4"/>
  <c r="E62" i="4" s="1"/>
  <c r="K61" i="4"/>
  <c r="G61" i="4"/>
  <c r="H61" i="4" s="1"/>
  <c r="D61" i="4"/>
  <c r="E61" i="4" s="1"/>
  <c r="K60" i="4"/>
  <c r="G60" i="4"/>
  <c r="H60" i="4" s="1"/>
  <c r="D60" i="4"/>
  <c r="E60" i="4" s="1"/>
  <c r="K59" i="4"/>
  <c r="G59" i="4"/>
  <c r="H59" i="4" s="1"/>
  <c r="D59" i="4"/>
  <c r="E59" i="4" s="1"/>
  <c r="K58" i="4"/>
  <c r="G58" i="4"/>
  <c r="H58" i="4" s="1"/>
  <c r="D58" i="4"/>
  <c r="E58" i="4" s="1"/>
  <c r="K57" i="4"/>
  <c r="G57" i="4"/>
  <c r="H57" i="4" s="1"/>
  <c r="D57" i="4"/>
  <c r="E57" i="4" s="1"/>
  <c r="K56" i="4"/>
  <c r="G56" i="4"/>
  <c r="H56" i="4" s="1"/>
  <c r="D56" i="4"/>
  <c r="E56" i="4" s="1"/>
  <c r="K55" i="4"/>
  <c r="G55" i="4"/>
  <c r="H55" i="4" s="1"/>
  <c r="D55" i="4"/>
  <c r="E55" i="4" s="1"/>
  <c r="K54" i="4"/>
  <c r="G54" i="4"/>
  <c r="H54" i="4" s="1"/>
  <c r="D54" i="4"/>
  <c r="E54" i="4" s="1"/>
  <c r="K53" i="4"/>
  <c r="G53" i="4"/>
  <c r="H53" i="4" s="1"/>
  <c r="D53" i="4"/>
  <c r="E53" i="4" s="1"/>
  <c r="K52" i="4"/>
  <c r="G52" i="4"/>
  <c r="H52" i="4" s="1"/>
  <c r="D52" i="4"/>
  <c r="E52" i="4" s="1"/>
  <c r="K51" i="4"/>
  <c r="G51" i="4"/>
  <c r="H51" i="4" s="1"/>
  <c r="D51" i="4"/>
  <c r="E51" i="4" s="1"/>
  <c r="K50" i="4"/>
  <c r="G50" i="4"/>
  <c r="H50" i="4" s="1"/>
  <c r="D50" i="4"/>
  <c r="E50" i="4" s="1"/>
  <c r="K49" i="4"/>
  <c r="G49" i="4"/>
  <c r="H49" i="4" s="1"/>
  <c r="D49" i="4"/>
  <c r="E49" i="4" s="1"/>
  <c r="K48" i="4"/>
  <c r="G48" i="4"/>
  <c r="H48" i="4" s="1"/>
  <c r="D48" i="4"/>
  <c r="E48" i="4" s="1"/>
  <c r="K47" i="4"/>
  <c r="G47" i="4"/>
  <c r="H47" i="4" s="1"/>
  <c r="D47" i="4"/>
  <c r="E47" i="4" s="1"/>
  <c r="K46" i="4"/>
  <c r="G46" i="4"/>
  <c r="H46" i="4" s="1"/>
  <c r="D46" i="4"/>
  <c r="E46" i="4" s="1"/>
  <c r="K45" i="4"/>
  <c r="G45" i="4"/>
  <c r="H45" i="4" s="1"/>
  <c r="D45" i="4"/>
  <c r="E45" i="4" s="1"/>
  <c r="K44" i="4"/>
  <c r="G44" i="4"/>
  <c r="H44" i="4" s="1"/>
  <c r="D44" i="4"/>
  <c r="E44" i="4" s="1"/>
  <c r="K43" i="4"/>
  <c r="G43" i="4"/>
  <c r="H43" i="4" s="1"/>
  <c r="D43" i="4"/>
  <c r="E43" i="4" s="1"/>
  <c r="K42" i="4"/>
  <c r="G42" i="4"/>
  <c r="H42" i="4" s="1"/>
  <c r="D42" i="4"/>
  <c r="E42" i="4" s="1"/>
  <c r="K41" i="4"/>
  <c r="G41" i="4"/>
  <c r="H41" i="4" s="1"/>
  <c r="D41" i="4"/>
  <c r="E41" i="4" s="1"/>
  <c r="K40" i="4"/>
  <c r="G40" i="4"/>
  <c r="H40" i="4" s="1"/>
  <c r="D40" i="4"/>
  <c r="E40" i="4" s="1"/>
  <c r="K39" i="4"/>
  <c r="G39" i="4"/>
  <c r="H39" i="4" s="1"/>
  <c r="D39" i="4"/>
  <c r="E39" i="4" s="1"/>
  <c r="K38" i="4"/>
  <c r="G38" i="4"/>
  <c r="H38" i="4" s="1"/>
  <c r="D38" i="4"/>
  <c r="E38" i="4" s="1"/>
  <c r="K37" i="4"/>
  <c r="G37" i="4"/>
  <c r="H37" i="4" s="1"/>
  <c r="D37" i="4"/>
  <c r="E37" i="4" s="1"/>
  <c r="K36" i="4"/>
  <c r="G36" i="4"/>
  <c r="H36" i="4" s="1"/>
  <c r="D36" i="4"/>
  <c r="E36" i="4" s="1"/>
  <c r="K35" i="4"/>
  <c r="G35" i="4"/>
  <c r="H35" i="4" s="1"/>
  <c r="D35" i="4"/>
  <c r="E35" i="4" s="1"/>
  <c r="K34" i="4"/>
  <c r="G34" i="4"/>
  <c r="H34" i="4" s="1"/>
  <c r="D34" i="4"/>
  <c r="E34" i="4" s="1"/>
  <c r="K33" i="4"/>
  <c r="G33" i="4"/>
  <c r="H33" i="4" s="1"/>
  <c r="D33" i="4"/>
  <c r="E33" i="4" s="1"/>
  <c r="K32" i="4"/>
  <c r="G32" i="4"/>
  <c r="H32" i="4" s="1"/>
  <c r="D32" i="4"/>
  <c r="E32" i="4" s="1"/>
  <c r="K31" i="4"/>
  <c r="G31" i="4"/>
  <c r="H31" i="4" s="1"/>
  <c r="D31" i="4"/>
  <c r="E31" i="4" s="1"/>
  <c r="K30" i="4"/>
  <c r="G30" i="4"/>
  <c r="H30" i="4" s="1"/>
  <c r="D30" i="4"/>
  <c r="E30" i="4" s="1"/>
  <c r="K29" i="4"/>
  <c r="G29" i="4"/>
  <c r="H29" i="4" s="1"/>
  <c r="D29" i="4"/>
  <c r="E29" i="4" s="1"/>
  <c r="K28" i="4"/>
  <c r="G28" i="4"/>
  <c r="H28" i="4" s="1"/>
  <c r="D28" i="4"/>
  <c r="E28" i="4" s="1"/>
  <c r="F17" i="4"/>
  <c r="F19" i="4" s="1"/>
  <c r="F20" i="4" s="1"/>
  <c r="F21" i="4" s="1"/>
  <c r="M41" i="10"/>
  <c r="L41" i="10"/>
  <c r="K41" i="10"/>
  <c r="I54" i="10"/>
  <c r="A54" i="10"/>
  <c r="J41" i="10"/>
  <c r="H41" i="10"/>
  <c r="J19" i="10"/>
  <c r="B19" i="10"/>
  <c r="J18" i="10"/>
  <c r="B18" i="10"/>
  <c r="J17" i="10"/>
  <c r="B17" i="10"/>
  <c r="J14" i="10"/>
  <c r="B14" i="10"/>
  <c r="J11" i="10"/>
  <c r="J10" i="10"/>
  <c r="J9" i="10"/>
  <c r="J4" i="10"/>
  <c r="F54" i="9"/>
  <c r="J41" i="9"/>
  <c r="G41" i="9"/>
  <c r="G17" i="9"/>
  <c r="G18" i="9"/>
  <c r="G19" i="9"/>
  <c r="G14" i="9"/>
  <c r="G9" i="9"/>
  <c r="G10" i="9"/>
  <c r="G11" i="9"/>
  <c r="G4" i="9"/>
  <c r="E41" i="9"/>
  <c r="A54" i="9"/>
  <c r="G40" i="1"/>
  <c r="O24" i="10"/>
  <c r="G24" i="10"/>
  <c r="O22" i="10"/>
  <c r="G22" i="10"/>
  <c r="N24" i="10"/>
  <c r="F24" i="10"/>
  <c r="N22" i="10"/>
  <c r="F22" i="10"/>
  <c r="M24" i="10"/>
  <c r="E24" i="10"/>
  <c r="M22" i="10"/>
  <c r="P40" i="1"/>
  <c r="R37" i="1"/>
  <c r="R38" i="1"/>
  <c r="R39" i="1"/>
  <c r="R36" i="1"/>
  <c r="P32" i="1"/>
  <c r="R29" i="1"/>
  <c r="R30" i="1"/>
  <c r="R31" i="1"/>
  <c r="R28" i="1"/>
  <c r="I37" i="1"/>
  <c r="I38" i="1"/>
  <c r="I39" i="1"/>
  <c r="I36" i="1"/>
  <c r="G32" i="1"/>
  <c r="I29" i="1"/>
  <c r="I30" i="1"/>
  <c r="I31" i="1"/>
  <c r="I28" i="1"/>
  <c r="B17" i="9"/>
  <c r="B18" i="9"/>
  <c r="B19" i="9"/>
  <c r="B14" i="9"/>
  <c r="O18" i="10"/>
  <c r="O16" i="10"/>
  <c r="O19" i="10"/>
  <c r="O17" i="10"/>
  <c r="O11" i="10"/>
  <c r="O10" i="10"/>
  <c r="O9" i="10"/>
  <c r="N48" i="10"/>
  <c r="N19" i="10"/>
  <c r="F19" i="10"/>
  <c r="N18" i="10"/>
  <c r="F18" i="10"/>
  <c r="N17" i="10"/>
  <c r="F17" i="10"/>
  <c r="N16" i="10"/>
  <c r="F16" i="10"/>
  <c r="N11" i="10"/>
  <c r="F11" i="10"/>
  <c r="N10" i="10"/>
  <c r="F10" i="10"/>
  <c r="N9" i="10"/>
  <c r="F9" i="10"/>
  <c r="M48" i="10"/>
  <c r="M19" i="10"/>
  <c r="E19" i="10"/>
  <c r="M18" i="10"/>
  <c r="E18" i="10"/>
  <c r="M17" i="10"/>
  <c r="E17" i="10"/>
  <c r="M16" i="10"/>
  <c r="E16" i="10"/>
  <c r="M11" i="10"/>
  <c r="E11" i="10"/>
  <c r="M10" i="10"/>
  <c r="E10" i="10"/>
  <c r="M9" i="10"/>
  <c r="E9" i="10"/>
  <c r="D48" i="10"/>
  <c r="L19" i="10"/>
  <c r="D19" i="10"/>
  <c r="L18" i="10"/>
  <c r="D18" i="10"/>
  <c r="L17" i="10"/>
  <c r="D17" i="10"/>
  <c r="L11" i="10"/>
  <c r="D11" i="10"/>
  <c r="L10" i="10"/>
  <c r="D10" i="10"/>
  <c r="L9" i="10"/>
  <c r="D9" i="10"/>
  <c r="G16" i="10" l="1"/>
  <c r="D22" i="10"/>
  <c r="L22" i="10"/>
  <c r="L24" i="10"/>
  <c r="D24" i="10"/>
  <c r="I24" i="8"/>
  <c r="I41" i="8" s="1"/>
  <c r="I89" i="8" s="1"/>
  <c r="G14" i="10"/>
  <c r="Q41" i="8"/>
  <c r="H41" i="8"/>
  <c r="R41" i="8"/>
  <c r="E48" i="10"/>
  <c r="L48" i="10"/>
  <c r="F48" i="10"/>
  <c r="H24" i="9"/>
  <c r="H22" i="9"/>
  <c r="R32" i="1"/>
  <c r="K22" i="10" s="1"/>
  <c r="M46" i="10"/>
  <c r="O46" i="10"/>
  <c r="I32" i="1"/>
  <c r="C22" i="10" s="1"/>
  <c r="R40" i="1"/>
  <c r="K24" i="10" s="1"/>
  <c r="N46" i="10"/>
  <c r="L46" i="10"/>
  <c r="E22" i="10"/>
  <c r="C22" i="9"/>
  <c r="F14" i="10"/>
  <c r="F20" i="10" s="1"/>
  <c r="G10" i="10"/>
  <c r="C24" i="9"/>
  <c r="P41" i="10"/>
  <c r="I40" i="1"/>
  <c r="F4" i="10"/>
  <c r="F12" i="10" s="1"/>
  <c r="E4" i="10"/>
  <c r="E12" i="10" s="1"/>
  <c r="E14" i="10"/>
  <c r="E20" i="10" s="1"/>
  <c r="R84" i="1"/>
  <c r="C48" i="10"/>
  <c r="R80" i="1"/>
  <c r="I80" i="1"/>
  <c r="R67" i="1"/>
  <c r="I67" i="1"/>
  <c r="R63" i="1"/>
  <c r="J35" i="9" s="1"/>
  <c r="I63" i="1"/>
  <c r="E35" i="9" s="1"/>
  <c r="R58" i="1"/>
  <c r="J33" i="9" s="1"/>
  <c r="I58" i="1"/>
  <c r="R53" i="1"/>
  <c r="R47" i="1"/>
  <c r="I47" i="1"/>
  <c r="E29" i="9" s="1"/>
  <c r="P23" i="1"/>
  <c r="Q23" i="1" s="1"/>
  <c r="R23" i="1" s="1"/>
  <c r="K19" i="10" s="1"/>
  <c r="P19" i="10" s="1"/>
  <c r="P22" i="1"/>
  <c r="Q22" i="1" s="1"/>
  <c r="I18" i="9" s="1"/>
  <c r="P21" i="1"/>
  <c r="Q21" i="1" s="1"/>
  <c r="R21" i="1" s="1"/>
  <c r="K17" i="10" s="1"/>
  <c r="P17" i="10" s="1"/>
  <c r="P16" i="10"/>
  <c r="P18" i="1"/>
  <c r="Q18" i="1" s="1"/>
  <c r="R18" i="1" s="1"/>
  <c r="K14" i="10" s="1"/>
  <c r="G23" i="1"/>
  <c r="H23" i="1" s="1"/>
  <c r="D19" i="9" s="1"/>
  <c r="G22" i="1"/>
  <c r="H22" i="1" s="1"/>
  <c r="I22" i="1" s="1"/>
  <c r="C18" i="10" s="1"/>
  <c r="G21" i="1"/>
  <c r="H21" i="1" s="1"/>
  <c r="I21" i="1" s="1"/>
  <c r="C17" i="10" s="1"/>
  <c r="G18" i="1"/>
  <c r="H18" i="1" s="1"/>
  <c r="I18" i="1" s="1"/>
  <c r="C14" i="10" s="1"/>
  <c r="P13" i="1"/>
  <c r="Q13" i="1" s="1"/>
  <c r="R13" i="1" s="1"/>
  <c r="K11" i="10" s="1"/>
  <c r="P11" i="10" s="1"/>
  <c r="P12" i="1"/>
  <c r="Q12" i="1" s="1"/>
  <c r="R12" i="1" s="1"/>
  <c r="K10" i="10" s="1"/>
  <c r="P10" i="10" s="1"/>
  <c r="P11" i="1"/>
  <c r="Q11" i="1" s="1"/>
  <c r="I9" i="9" s="1"/>
  <c r="P6" i="1"/>
  <c r="Q6" i="1" s="1"/>
  <c r="R6" i="1" s="1"/>
  <c r="K4" i="10" s="1"/>
  <c r="G11" i="1"/>
  <c r="H11" i="1" s="1"/>
  <c r="G12" i="1"/>
  <c r="H12" i="1" s="1"/>
  <c r="D10" i="9" s="1"/>
  <c r="G13" i="1"/>
  <c r="H13" i="1" s="1"/>
  <c r="G6" i="1"/>
  <c r="H6" i="1" s="1"/>
  <c r="I6" i="1" s="1"/>
  <c r="C4" i="10" s="1"/>
  <c r="J37" i="9" l="1"/>
  <c r="K37" i="10"/>
  <c r="I87" i="8"/>
  <c r="K31" i="10"/>
  <c r="P31" i="10" s="1"/>
  <c r="J31" i="9"/>
  <c r="E33" i="9"/>
  <c r="P37" i="10"/>
  <c r="E37" i="9"/>
  <c r="K29" i="10"/>
  <c r="P29" i="10" s="1"/>
  <c r="J29" i="9"/>
  <c r="R87" i="8"/>
  <c r="R89" i="8"/>
  <c r="P24" i="10"/>
  <c r="P22" i="10"/>
  <c r="J24" i="9"/>
  <c r="J46" i="9"/>
  <c r="H46" i="10"/>
  <c r="C46" i="10"/>
  <c r="E46" i="9"/>
  <c r="J22" i="9"/>
  <c r="H22" i="10"/>
  <c r="H16" i="10"/>
  <c r="H18" i="10"/>
  <c r="H17" i="10"/>
  <c r="H48" i="10"/>
  <c r="G20" i="10"/>
  <c r="K48" i="10"/>
  <c r="P48" i="10" s="1"/>
  <c r="J48" i="9"/>
  <c r="G58" i="9"/>
  <c r="K35" i="10"/>
  <c r="P35" i="10" s="1"/>
  <c r="K33" i="10"/>
  <c r="P33" i="10" s="1"/>
  <c r="C37" i="10"/>
  <c r="H37" i="10" s="1"/>
  <c r="C35" i="10"/>
  <c r="H35" i="10" s="1"/>
  <c r="C33" i="10"/>
  <c r="H33" i="10" s="1"/>
  <c r="C31" i="10"/>
  <c r="H31" i="10" s="1"/>
  <c r="C29" i="10"/>
  <c r="H29" i="10" s="1"/>
  <c r="J19" i="9"/>
  <c r="H19" i="9"/>
  <c r="I19" i="9"/>
  <c r="H18" i="9"/>
  <c r="J17" i="9"/>
  <c r="H17" i="9"/>
  <c r="I17" i="9"/>
  <c r="L14" i="10"/>
  <c r="L20" i="10" s="1"/>
  <c r="N14" i="10"/>
  <c r="N20" i="10" s="1"/>
  <c r="H14" i="9"/>
  <c r="M14" i="10"/>
  <c r="M20" i="10" s="1"/>
  <c r="O14" i="10"/>
  <c r="O20" i="10" s="1"/>
  <c r="J14" i="9"/>
  <c r="I14" i="9"/>
  <c r="C19" i="9"/>
  <c r="C18" i="9"/>
  <c r="D18" i="9"/>
  <c r="E18" i="9"/>
  <c r="D17" i="9"/>
  <c r="C17" i="9"/>
  <c r="E17" i="9"/>
  <c r="F25" i="10"/>
  <c r="C14" i="9"/>
  <c r="E25" i="10"/>
  <c r="D14" i="9"/>
  <c r="H11" i="9"/>
  <c r="I11" i="9"/>
  <c r="J11" i="9"/>
  <c r="H10" i="9"/>
  <c r="I10" i="9"/>
  <c r="J10" i="9"/>
  <c r="H9" i="9"/>
  <c r="M4" i="10"/>
  <c r="M12" i="10" s="1"/>
  <c r="N4" i="10"/>
  <c r="N12" i="10" s="1"/>
  <c r="H4" i="9"/>
  <c r="L4" i="10"/>
  <c r="L12" i="10" s="1"/>
  <c r="O4" i="10"/>
  <c r="O12" i="10" s="1"/>
  <c r="J4" i="9"/>
  <c r="I4" i="9"/>
  <c r="D11" i="9"/>
  <c r="C11" i="9"/>
  <c r="C10" i="9"/>
  <c r="D9" i="9"/>
  <c r="C9" i="9"/>
  <c r="E48" i="9"/>
  <c r="D4" i="10"/>
  <c r="D12" i="10" s="1"/>
  <c r="C24" i="10"/>
  <c r="E24" i="9"/>
  <c r="C4" i="9"/>
  <c r="G4" i="10"/>
  <c r="D4" i="9"/>
  <c r="R11" i="1"/>
  <c r="Q14" i="1"/>
  <c r="P14" i="1"/>
  <c r="R22" i="1"/>
  <c r="R24" i="1" s="1"/>
  <c r="I23" i="1"/>
  <c r="I24" i="1" s="1"/>
  <c r="I12" i="1"/>
  <c r="I13" i="1"/>
  <c r="C11" i="10" s="1"/>
  <c r="I11" i="1"/>
  <c r="C9" i="10" s="1"/>
  <c r="E22" i="9"/>
  <c r="Q24" i="1"/>
  <c r="P24" i="1"/>
  <c r="H24" i="1"/>
  <c r="G24" i="1"/>
  <c r="G14" i="1"/>
  <c r="H14" i="1"/>
  <c r="E49" i="9" l="1"/>
  <c r="H49" i="10"/>
  <c r="M25" i="10"/>
  <c r="P46" i="10"/>
  <c r="P49" i="10" s="1"/>
  <c r="K46" i="10"/>
  <c r="L25" i="10"/>
  <c r="D20" i="9"/>
  <c r="O25" i="10"/>
  <c r="I12" i="9"/>
  <c r="C20" i="9"/>
  <c r="H12" i="9"/>
  <c r="D12" i="9"/>
  <c r="K18" i="10"/>
  <c r="J18" i="9"/>
  <c r="J20" i="9" s="1"/>
  <c r="H20" i="9"/>
  <c r="N25" i="10"/>
  <c r="I20" i="9"/>
  <c r="P14" i="10"/>
  <c r="C19" i="10"/>
  <c r="H19" i="10" s="1"/>
  <c r="E19" i="9"/>
  <c r="D14" i="10"/>
  <c r="E14" i="9"/>
  <c r="R14" i="1"/>
  <c r="R41" i="1" s="1"/>
  <c r="R89" i="1" s="1"/>
  <c r="K9" i="10"/>
  <c r="J9" i="9"/>
  <c r="J12" i="9" s="1"/>
  <c r="P4" i="10"/>
  <c r="E11" i="9"/>
  <c r="G11" i="10"/>
  <c r="H11" i="10" s="1"/>
  <c r="C10" i="10"/>
  <c r="H10" i="10" s="1"/>
  <c r="E10" i="9"/>
  <c r="E9" i="9"/>
  <c r="G9" i="10"/>
  <c r="H9" i="10" s="1"/>
  <c r="H4" i="10"/>
  <c r="H24" i="10"/>
  <c r="C12" i="9"/>
  <c r="E4" i="9"/>
  <c r="Q41" i="1"/>
  <c r="I14" i="1"/>
  <c r="I41" i="1" s="1"/>
  <c r="I89" i="1" s="1"/>
  <c r="H41" i="1"/>
  <c r="P41" i="1"/>
  <c r="G41" i="1"/>
  <c r="I90" i="1" l="1"/>
  <c r="I87" i="1"/>
  <c r="C12" i="10"/>
  <c r="D25" i="9"/>
  <c r="E20" i="9"/>
  <c r="R90" i="8"/>
  <c r="C20" i="10"/>
  <c r="I90" i="8"/>
  <c r="C25" i="9"/>
  <c r="I25" i="9"/>
  <c r="H25" i="9"/>
  <c r="P18" i="10"/>
  <c r="P20" i="10" s="1"/>
  <c r="K20" i="10"/>
  <c r="D20" i="10"/>
  <c r="D25" i="10" s="1"/>
  <c r="H14" i="10"/>
  <c r="H20" i="10" s="1"/>
  <c r="P9" i="10"/>
  <c r="P12" i="10" s="1"/>
  <c r="K12" i="10"/>
  <c r="R90" i="1"/>
  <c r="H12" i="10"/>
  <c r="E12" i="9"/>
  <c r="G12" i="10"/>
  <c r="G25" i="10" s="1"/>
  <c r="C25" i="10" l="1"/>
  <c r="H25" i="10" s="1"/>
  <c r="J25" i="9"/>
  <c r="R92" i="8"/>
  <c r="E25" i="9"/>
  <c r="I92" i="1"/>
  <c r="K25" i="10"/>
  <c r="P25" i="10" s="1"/>
  <c r="P53" i="10" s="1"/>
  <c r="I92" i="8"/>
  <c r="R92" i="1"/>
  <c r="E51" i="9" l="1"/>
  <c r="J53" i="9"/>
  <c r="J54" i="9" s="1"/>
  <c r="J51" i="9"/>
  <c r="P51" i="10"/>
  <c r="P54" i="10"/>
  <c r="H51" i="10"/>
  <c r="J56" i="9" l="1"/>
  <c r="P56" i="10"/>
  <c r="B58" i="9"/>
  <c r="H53" i="10" l="1"/>
  <c r="H54" i="10" s="1"/>
  <c r="H56" i="10" s="1"/>
  <c r="E53" i="9"/>
  <c r="E54" i="9" s="1"/>
  <c r="E56" i="9" s="1"/>
  <c r="I90" i="5"/>
  <c r="I92" i="5" s="1"/>
</calcChain>
</file>

<file path=xl/sharedStrings.xml><?xml version="1.0" encoding="utf-8"?>
<sst xmlns="http://schemas.openxmlformats.org/spreadsheetml/2006/main" count="1112" uniqueCount="192">
  <si>
    <t>Name</t>
  </si>
  <si>
    <t>% Effort</t>
  </si>
  <si>
    <t>Salary</t>
  </si>
  <si>
    <t>Fringe Benefits</t>
  </si>
  <si>
    <t>Total</t>
  </si>
  <si>
    <t>ULM MATCH</t>
  </si>
  <si>
    <t>FUNDS REQUESTED</t>
  </si>
  <si>
    <t>Salary Release</t>
  </si>
  <si>
    <t>Course Release</t>
  </si>
  <si>
    <t>ULM PERSONNEL: FULL-TIME</t>
  </si>
  <si>
    <t>ULM PERSONNEL: OVERLOAD AND PART-TIME</t>
  </si>
  <si>
    <t>ULM PERSONNEL: OVERLOAD &amp; PART-TIME</t>
  </si>
  <si>
    <t>Subtotal</t>
  </si>
  <si>
    <t>ULM PERSONNEL: 03 STUDENT WORKERS</t>
  </si>
  <si>
    <t>Select one:"X"</t>
  </si>
  <si>
    <t>ULM PERSONNEL: TOTAL MATCH</t>
  </si>
  <si>
    <t>ULM PERSONNEL: TOTAL FUNDS REQUESTED</t>
  </si>
  <si>
    <t>Calendar Year</t>
  </si>
  <si>
    <t>Academic Year</t>
  </si>
  <si>
    <t>YEAR 1</t>
  </si>
  <si>
    <t>ULM PERSONNEL: GRADUATE ASSISTANTS</t>
  </si>
  <si>
    <t>No Fringe Benefits</t>
  </si>
  <si>
    <t xml:space="preserve">ULM PERSONNEL: 03 STUDENT WORKERS </t>
  </si>
  <si>
    <t>How to submit this form to OSPR</t>
  </si>
  <si>
    <t>Information about this form</t>
  </si>
  <si>
    <t>SUPPLIES</t>
  </si>
  <si>
    <t>TRAVEL</t>
  </si>
  <si>
    <t>MISC.</t>
  </si>
  <si>
    <t>TOTAL DIRECT COSTS</t>
  </si>
  <si>
    <t xml:space="preserve">Part-Time </t>
  </si>
  <si>
    <t>MTDC: MODIFIED TOTAL DIRECT COSTS (FOR INDIRECT COST CALCUATION)</t>
  </si>
  <si>
    <t>TOTAL DIRECT AND INDIRECT COSTS - GRAND TOTAL</t>
  </si>
  <si>
    <t>INDIRECT COST (BASED ON MTDC TOTAL)</t>
  </si>
  <si>
    <t>Approved By:</t>
  </si>
  <si>
    <t>Dept Head</t>
  </si>
  <si>
    <t>Dean</t>
  </si>
  <si>
    <t>OSPR</t>
  </si>
  <si>
    <t xml:space="preserve"> </t>
  </si>
  <si>
    <t>Additional College Approvals (if included):</t>
  </si>
  <si>
    <t>Account Index to Charge</t>
  </si>
  <si>
    <t xml:space="preserve">1. Email unsigned, excel format to ospr@ulm.edu </t>
  </si>
  <si>
    <t>Approved By (if applicable):</t>
  </si>
  <si>
    <t>CWID</t>
  </si>
  <si>
    <t>Overload -Volunteer</t>
  </si>
  <si>
    <r>
      <t xml:space="preserve">ULM MATCH </t>
    </r>
    <r>
      <rPr>
        <b/>
        <sz val="10"/>
        <color theme="1"/>
        <rFont val="Calibri"/>
        <family val="2"/>
        <scheme val="minor"/>
      </rPr>
      <t>- Leave blank unless match is required. Do not list third-party match on this form.</t>
    </r>
  </si>
  <si>
    <t>No Institution Base</t>
  </si>
  <si>
    <t xml:space="preserve">*Only change the Indirect Cost rate if restricted by funder or waived by ULM </t>
  </si>
  <si>
    <t>by ULM (i.e. course design, course instruction, endowment, fellowship, etc.)</t>
  </si>
  <si>
    <t>Helpful Terms &amp; Information</t>
  </si>
  <si>
    <t xml:space="preserve">university through extramural funding (from awards made to the university by a sponsored program - </t>
  </si>
  <si>
    <t xml:space="preserve">agencies and third parties - for research, instruction, or public service projects) in order to partially </t>
  </si>
  <si>
    <t xml:space="preserve">release the employee from university responsibilities (research, teaching, service, or administrative </t>
  </si>
  <si>
    <t>duties) so that the employee member can spend this portion of their time and effort on the awarded research/project.</t>
  </si>
  <si>
    <r>
      <rPr>
        <b/>
        <u/>
        <sz val="12"/>
        <color theme="1"/>
        <rFont val="Calibri"/>
        <family val="2"/>
        <scheme val="minor"/>
      </rPr>
      <t>Institutional Base Salary</t>
    </r>
    <r>
      <rPr>
        <sz val="12"/>
        <color theme="1"/>
        <rFont val="Calibri"/>
        <family val="2"/>
        <scheme val="minor"/>
      </rPr>
      <t xml:space="preserve"> is the total guaranteed annual compensation an individual receives from ULM </t>
    </r>
  </si>
  <si>
    <t xml:space="preserve">whether the time is spent on research, service, or other activities. Overload pay for additional work done and paid </t>
  </si>
  <si>
    <t>Overload/ Pay</t>
  </si>
  <si>
    <r>
      <t>Salary Recovery or Course Release from Sponsored Program; also referred to as Buy-Out</t>
    </r>
    <r>
      <rPr>
        <sz val="12"/>
        <color rgb="FF000000"/>
        <rFont val="Calibri"/>
        <family val="2"/>
        <scheme val="minor"/>
      </rPr>
      <t xml:space="preserve"> is faculty/staff salary payment to the </t>
    </r>
  </si>
  <si>
    <t>YEAR 2</t>
  </si>
  <si>
    <t>YEAR 3</t>
  </si>
  <si>
    <t>YEAR 4</t>
  </si>
  <si>
    <t>YEAR 5</t>
  </si>
  <si>
    <t>Fringe Benefit</t>
  </si>
  <si>
    <t>Operating Expenses</t>
  </si>
  <si>
    <t>ULM OPERATING: TOTAL FUNDS REQUESTED</t>
  </si>
  <si>
    <t xml:space="preserve">ULM PERSONNEL: </t>
  </si>
  <si>
    <t>SUBAGREEMENTS &amp; CONSULTANTS</t>
  </si>
  <si>
    <t>STIPENDS, TUITION, PATIENT CARE, RENTALS, SCHOLARSHIPS</t>
  </si>
  <si>
    <t>ULM OPERATING: TOTAL FUNDS MATCHED</t>
  </si>
  <si>
    <t>CUMULATIVE REPORT - ULM MATCH</t>
  </si>
  <si>
    <t>CUMULATIVE REPORT-REQUESTED FUNDS</t>
  </si>
  <si>
    <t>YR 1</t>
  </si>
  <si>
    <t>YR 2</t>
  </si>
  <si>
    <t>YR 3</t>
  </si>
  <si>
    <t>YR 4</t>
  </si>
  <si>
    <t>YR 5</t>
  </si>
  <si>
    <t>TOTAL</t>
  </si>
  <si>
    <t>12 month employee</t>
  </si>
  <si>
    <t>9 month employee</t>
  </si>
  <si>
    <t>Summer Term</t>
  </si>
  <si>
    <t>Effort Percent</t>
  </si>
  <si>
    <t>Time in Hrs. ( based on 2080hrs)</t>
  </si>
  <si>
    <t>Days (based on 260)</t>
  </si>
  <si>
    <t>Time in Hrs. (based on 1440hrs)</t>
  </si>
  <si>
    <t>Days (based on 180)</t>
  </si>
  <si>
    <t>Interactive Conversion Table</t>
  </si>
  <si>
    <t>3 month</t>
  </si>
  <si>
    <t>6 month</t>
  </si>
  <si>
    <t>8 month</t>
  </si>
  <si>
    <t>9 month</t>
  </si>
  <si>
    <t>10 month</t>
  </si>
  <si>
    <t>12 month</t>
  </si>
  <si>
    <t>Appointment</t>
  </si>
  <si>
    <t xml:space="preserve">  % effort </t>
  </si>
  <si>
    <t xml:space="preserve">         PM</t>
  </si>
  <si>
    <t>% effort</t>
  </si>
  <si>
    <t>PM</t>
  </si>
  <si>
    <t xml:space="preserve"> % effort</t>
  </si>
  <si>
    <t xml:space="preserve">  % effort</t>
  </si>
  <si>
    <t xml:space="preserve">        PM</t>
  </si>
  <si>
    <t>COURSE RELEASE CALCULATION</t>
  </si>
  <si>
    <t>(not including overload)</t>
  </si>
  <si>
    <t>Cost per course release</t>
  </si>
  <si>
    <t>Enter: Institution Base Salary</t>
  </si>
  <si>
    <t>Enter: Teaching Load %</t>
  </si>
  <si>
    <t>Enter: # Courses taught per YR</t>
  </si>
  <si>
    <t>EFFORT CALCULATOR: Percent of Time &amp; Effort to Person Months (PM)</t>
  </si>
  <si>
    <t>EFFORT PLANNING CHART</t>
  </si>
  <si>
    <t>Summer I and II</t>
  </si>
  <si>
    <t>Time in Hrs. (based on 480hrs)</t>
  </si>
  <si>
    <t>Days (based on 60)</t>
  </si>
  <si>
    <r>
      <rPr>
        <sz val="12"/>
        <color indexed="8"/>
        <rFont val="Calibri"/>
        <family val="2"/>
      </rPr>
      <t xml:space="preserve">• </t>
    </r>
    <r>
      <rPr>
        <sz val="12"/>
        <color indexed="8"/>
        <rFont val="Calibri"/>
        <family val="2"/>
        <scheme val="minor"/>
      </rPr>
      <t>This budget form is for internal purposes only</t>
    </r>
  </si>
  <si>
    <t>funding and providing match. Enter faculty involved, even if 0% effort and no pay (under match as "overload-volunteer")</t>
  </si>
  <si>
    <t>• ULM faculty can be listed as many times needed (if working both overload and during the academic year or both getting</t>
  </si>
  <si>
    <t>STEP-BY-STEP INSTRUCTIONS</t>
  </si>
  <si>
    <t xml:space="preserve">utilizing their ULM time (research time for example) or volunteering their time. </t>
  </si>
  <si>
    <t>a. Check the appropriate box "X" for type of commitment (salary release, overload, etc.)</t>
  </si>
  <si>
    <t>b. Enter Person's name, CWID number and Institutional Base Salary</t>
  </si>
  <si>
    <r>
      <t xml:space="preserve">1. </t>
    </r>
    <r>
      <rPr>
        <b/>
        <sz val="11"/>
        <color theme="1"/>
        <rFont val="Calibri"/>
        <family val="2"/>
        <scheme val="minor"/>
      </rPr>
      <t>Enter ULM Personnel involved in the project.</t>
    </r>
    <r>
      <rPr>
        <sz val="11"/>
        <color theme="1"/>
        <rFont val="Calibri"/>
        <family val="2"/>
        <scheme val="minor"/>
      </rPr>
      <t xml:space="preserve">  First determine if they will be funded by the sponsoring agency or if they will be</t>
    </r>
  </si>
  <si>
    <t>Institution Base Salary</t>
  </si>
  <si>
    <r>
      <t>2.</t>
    </r>
    <r>
      <rPr>
        <b/>
        <sz val="11"/>
        <color theme="1"/>
        <rFont val="Calibri"/>
        <family val="2"/>
        <scheme val="minor"/>
      </rPr>
      <t xml:space="preserve"> Enter ULM GA's and Student Workers to be involved in the project.</t>
    </r>
    <r>
      <rPr>
        <sz val="11"/>
        <color theme="1"/>
        <rFont val="Calibri"/>
        <family val="2"/>
        <scheme val="minor"/>
      </rPr>
      <t xml:space="preserve"> First determine if they will be funded by the sponsoring agency or</t>
    </r>
  </si>
  <si>
    <t>c. Once you enter % effort, the remaining cells will populate (grey cells - Salary, Fringe and Total)</t>
  </si>
  <si>
    <t>d. If you are using the Match side, make sure to include the Banner Index number funding the match (unless individual volunteered time)</t>
  </si>
  <si>
    <t>located in column "S"</t>
  </si>
  <si>
    <t>b. Enter Individuals names and CWID's (if known)</t>
  </si>
  <si>
    <t>c. Enter % Effort and Salary.  (Total column will automatically tally)</t>
  </si>
  <si>
    <t>a. Detail each type of item in the rows.  Enter the dollar amount in the following column.</t>
  </si>
  <si>
    <t>3. Enter Supplies (cost per item $999 or less) budget(s)</t>
  </si>
  <si>
    <t>4. Enter Travel budget(s)</t>
  </si>
  <si>
    <t>a. Detail travel information in the rows.  Enter the dollar amount in the following column.</t>
  </si>
  <si>
    <t>http://www.ulm.edu/controller/ap/travel.htm</t>
  </si>
  <si>
    <t xml:space="preserve">Tip: Make sure travel expenses are estimated using LA travel policy PPM49 </t>
  </si>
  <si>
    <t>d. If you are using the Match side (yellow cells), make sure to include the Banner Index number funding the match - located in column "S"</t>
  </si>
  <si>
    <t>b. If you are using the Match side (yellow cells), make sure to include the Banner Index number funding the match - located in column "S"</t>
  </si>
  <si>
    <t>5. Enter Equipment budgets</t>
  </si>
  <si>
    <t>a. Detail equipment items in the rows.  Enter the dollar amount in the following column.</t>
  </si>
  <si>
    <t>6. Enter Stipends, Tuition, Off-Campus Rentals and Scholarships</t>
  </si>
  <si>
    <t>a. Detail items in the rows.  Enter the dollar amount in the following column.</t>
  </si>
  <si>
    <t>7. Enter Subagreements and Consultants</t>
  </si>
  <si>
    <t>Tip: A budget detail of use of funds by a subawardee or consultant is usually required in the proposal budget narrative</t>
  </si>
  <si>
    <t>if they will be paid by ULM as match.</t>
  </si>
  <si>
    <t>only enter the dollar amount for all remaining years (if you intend to fund them beyond year 1)</t>
  </si>
  <si>
    <t>a. List the organization (or individual name if not affiliated with an organization) and total dollar amount for the year</t>
  </si>
  <si>
    <r>
      <rPr>
        <b/>
        <sz val="11"/>
        <color theme="1"/>
        <rFont val="Calibri"/>
        <family val="2"/>
        <scheme val="minor"/>
      </rPr>
      <t>8. Enter Misc. items</t>
    </r>
    <r>
      <rPr>
        <sz val="11"/>
        <color theme="1"/>
        <rFont val="Calibri"/>
        <family val="2"/>
        <scheme val="minor"/>
      </rPr>
      <t xml:space="preserve"> </t>
    </r>
  </si>
  <si>
    <t>a. List items you believe do not fit in any of the categories described above</t>
  </si>
  <si>
    <t>• Enter "Funds Requested" (white cells) and "ULM Match" (yellow cells -if applicable) for each year.  Only list match if required by</t>
  </si>
  <si>
    <t>Tip: If you are required to provide match and the sponsor has restricted the indirect cost rate to anything less than 41%, enter the indirect</t>
  </si>
  <si>
    <t xml:space="preserve">cost amount not paid by the sponsor in the Misc. Match section (unless this type of match is not permitted by the sponsor)  </t>
  </si>
  <si>
    <t>9. Totals will automatically calculate</t>
  </si>
  <si>
    <t>Tip: If the Indirect Cost is restricted by the sponsor or will be waived by ULM, change the percent number (the formula will recalculate)</t>
  </si>
  <si>
    <t>Tip: ULM's Indirect Cost rate has been approved by the Department of Health and Human Services.  For a copy of the agreement,</t>
  </si>
  <si>
    <t xml:space="preserve">visit the OSPR website "ULM Information" section. </t>
  </si>
  <si>
    <t>11. The Cumulative and Composite tabs will automatically calculate</t>
  </si>
  <si>
    <t>12. Save this worksheet and email it to ospr@ulm.edu</t>
  </si>
  <si>
    <t>to OSPR along with all other submission documents</t>
  </si>
  <si>
    <t>10. Repeat steps, as needed, for all additional years on tabs YR 2 through YR 5</t>
  </si>
  <si>
    <t>14. Make sure your proposal budget aligns with this worksheet</t>
  </si>
  <si>
    <t xml:space="preserve">• The Cumulative and Composite page will automatically tally (grey cells) based on information entered in any of the year tabs. </t>
  </si>
  <si>
    <r>
      <t xml:space="preserve">Hint: read </t>
    </r>
    <r>
      <rPr>
        <b/>
        <sz val="11"/>
        <color theme="1"/>
        <rFont val="Calibri"/>
        <family val="2"/>
        <scheme val="minor"/>
      </rPr>
      <t>Division of Individual’s Total Institutional Responsibilities</t>
    </r>
    <r>
      <rPr>
        <sz val="11"/>
        <color theme="1"/>
        <rFont val="Calibri"/>
        <family val="2"/>
        <scheme val="minor"/>
      </rPr>
      <t xml:space="preserve"> details above </t>
    </r>
  </si>
  <si>
    <t>Do you need help determining the amount needed for a course release? Use the calculator located below</t>
  </si>
  <si>
    <r>
      <rPr>
        <b/>
        <u/>
        <sz val="12"/>
        <color rgb="FF000000"/>
        <rFont val="Calibri"/>
        <family val="2"/>
        <scheme val="minor"/>
      </rPr>
      <t>Division of individual’s total institutional responsibilities</t>
    </r>
    <r>
      <rPr>
        <sz val="12"/>
        <color rgb="FF000000"/>
        <rFont val="Calibri"/>
        <family val="2"/>
        <scheme val="minor"/>
      </rPr>
      <t xml:space="preserve"> It is most common for tenure and tenure-track 9-month faculty to have a workload percent of 60% instruction, 30% research and 10% services.  It is common for tenure and tenure-track 12-month College of Pharmacy faculty to have a workload percent of 45% instruction, 45% research, and 10% service.  And it is common for department heads/chairs or deans to have a lesser percent of instruction and a designated percent of effort for administration.  Therefore, tenure and tenure-track faculty tend to complete their sponsored program work as part of their research time.  Those that need additional time to work on their sponsored project tend to have paid course-buy outs or conduct their sponsored project work outside of their appointed period.</t>
    </r>
  </si>
  <si>
    <t>Tip: Because most faculty/staff are involved for the life of the project, their name will pre-populate on all pages</t>
  </si>
  <si>
    <t xml:space="preserve">Tip: Equipment has two sections. Only equipment that costs $4,999 or less per item is to be included in Indirect Cost formula </t>
  </si>
  <si>
    <t>(Indirect Cost will automatically calculate)</t>
  </si>
  <si>
    <t>Tip: Because most subagreements/consultants are involved for the life of the project, their listing will pre-populate on all pages</t>
  </si>
  <si>
    <t>Tip: Up to $25,000 per subagreement/consultant is included in ULM's Indirect Cost calculation (Indirect Cost will automatically calculate)</t>
  </si>
  <si>
    <t>Tip: The spreadsheet will automatically include these amounts in the Indirect Cost calculation</t>
  </si>
  <si>
    <t xml:space="preserve">and subawards/consultants in YR 1.  Only enter the effort or dollar amount in the years you want to allocate funds. </t>
  </si>
  <si>
    <r>
      <rPr>
        <b/>
        <u/>
        <sz val="12"/>
        <color theme="1"/>
        <rFont val="Calibri"/>
        <family val="2"/>
        <scheme val="minor"/>
      </rPr>
      <t>The ULM Policy on Match/Cost Sharing</t>
    </r>
    <r>
      <rPr>
        <sz val="12"/>
        <color theme="1"/>
        <rFont val="Calibri"/>
        <family val="2"/>
        <scheme val="minor"/>
      </rPr>
      <t xml:space="preserve"> requires that only the minimum amount required by the sponsor is allowed. Voluntary cost sharing is discouraged. Match may be required by the sponsor or volunteered; however, any commitment of effort, whether solicited or volunteered, that is referenced in the awarded must be honored, reported, and captured in the ULM Time and Effort Reporting system. </t>
    </r>
  </si>
  <si>
    <r>
      <rPr>
        <b/>
        <u/>
        <sz val="12"/>
        <color theme="1"/>
        <rFont val="Calibri"/>
        <family val="2"/>
        <scheme val="minor"/>
      </rPr>
      <t>Effort</t>
    </r>
    <r>
      <rPr>
        <sz val="12"/>
        <color theme="1"/>
        <rFont val="Calibri"/>
        <family val="2"/>
        <scheme val="minor"/>
      </rPr>
      <t xml:space="preserve"> is the amount of time an individual will spend on any activity expressed as a percentage of total institutional responsibilities for which an individual is compensated by ULM or sponsored program (or to be done over and above ULM responsibilities as overload or volunteer work). Projected or committed effort and the employee’s actual effort must be commensurate with his/her responsibilities. </t>
    </r>
    <r>
      <rPr>
        <b/>
        <i/>
        <sz val="12"/>
        <color theme="1"/>
        <rFont val="Calibri"/>
        <family val="2"/>
        <scheme val="minor"/>
      </rPr>
      <t xml:space="preserve">Do you need help determining time and effort? Review our guide on the OSPR website or use the effort calculator </t>
    </r>
  </si>
  <si>
    <t>a. Select Academic (9-month) or Calendar (12-month) year commitment</t>
  </si>
  <si>
    <t>Tip: Because most personnel are involved for the life of the project, their name will pre-populate on all pages</t>
  </si>
  <si>
    <t>(Start on the "YR 1" tab)</t>
  </si>
  <si>
    <r>
      <rPr>
        <sz val="11"/>
        <rFont val="Calibri"/>
        <family val="2"/>
        <scheme val="minor"/>
      </rPr>
      <t>Technology request form located at</t>
    </r>
    <r>
      <rPr>
        <u/>
        <sz val="11"/>
        <color theme="10"/>
        <rFont val="Calibri"/>
        <family val="2"/>
        <scheme val="minor"/>
      </rPr>
      <t xml:space="preserve"> http://www.ulm.edu/research/forms.html</t>
    </r>
  </si>
  <si>
    <t>Tip: The Computing Center requires 15 working day notice of all equipment/technology needs for your project.  Complete the online</t>
  </si>
  <si>
    <t>Tip: Items in the $5,000 or more section are not to be included in Indirect Cost formula (Indirect Cost will automatically calculate)</t>
  </si>
  <si>
    <t xml:space="preserve">a. No information is required to be entered in this section.  All figures will automatically calculate. </t>
  </si>
  <si>
    <t>Cost</t>
  </si>
  <si>
    <t xml:space="preserve">• There are several fields that will automatically tally (grey cells).  It is recommended to list all persons </t>
  </si>
  <si>
    <t>ULM OSPR OFFICIAL BUDGET TEMPLATE</t>
  </si>
  <si>
    <t>13. Print the tabs (years), Cumulative and Composite tabs and request appropriate signatures. Submit hard copies, with signatures,</t>
  </si>
  <si>
    <r>
      <rPr>
        <i/>
        <sz val="12"/>
        <color indexed="8"/>
        <rFont val="Calibri"/>
        <family val="2"/>
        <scheme val="minor"/>
      </rPr>
      <t>fund,</t>
    </r>
    <r>
      <rPr>
        <sz val="12"/>
        <color indexed="8"/>
        <rFont val="Calibri"/>
        <family val="2"/>
        <scheme val="minor"/>
      </rPr>
      <t xml:space="preserve"> submit to OSPR, a consortium agreement or letter from organization detailing match information. </t>
    </r>
  </si>
  <si>
    <t>Employment Tips:</t>
  </si>
  <si>
    <r>
      <t>sponsored agency.</t>
    </r>
    <r>
      <rPr>
        <i/>
        <sz val="12"/>
        <color indexed="8"/>
        <rFont val="Calibri"/>
        <family val="2"/>
        <scheme val="minor"/>
      </rPr>
      <t xml:space="preserve"> Non-ULM match funds/third-party funds</t>
    </r>
    <r>
      <rPr>
        <sz val="12"/>
        <color indexed="8"/>
        <rFont val="Calibri"/>
        <family val="2"/>
        <scheme val="minor"/>
      </rPr>
      <t xml:space="preserve"> are not to be included on this form.  For proof of </t>
    </r>
    <r>
      <rPr>
        <i/>
        <sz val="12"/>
        <color indexed="8"/>
        <rFont val="Calibri"/>
        <family val="2"/>
        <scheme val="minor"/>
      </rPr>
      <t xml:space="preserve">non-ULM/third-party </t>
    </r>
  </si>
  <si>
    <t xml:space="preserve"> - To determine eligibility of employment for someone, employment type or benefits for a persons employment, please contact HR.</t>
  </si>
  <si>
    <t xml:space="preserve"> - Students working in the summer and not taking summer classes will be charged additional tax charges.</t>
  </si>
  <si>
    <t>PI</t>
  </si>
  <si>
    <t>2. Print tabs (years used and Cumulative and Composite tabs)</t>
  </si>
  <si>
    <t>3. PI, Dept. Head and Dean sign the Composite page and submit to OSPR with all other required Proposal Routing Documents</t>
  </si>
  <si>
    <t>CONSULTANTS</t>
  </si>
  <si>
    <t>SUBAGREEMENTS</t>
  </si>
  <si>
    <t>EQUIPMENT $10,000 PER ITEM OR MORE</t>
  </si>
  <si>
    <t>EQUIPMENT $1,000 TO $9,999 PER ITEM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</si>
</sst>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00"/>
    <numFmt numFmtId="166" formatCode="&quot;$&quot;#,##0"/>
  </numFmts>
  <fonts count="41"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b/>
      <sz val="8"/>
      <color theme="1"/>
      <name val="Calibri"/>
      <family val="2"/>
      <scheme val="minor"/>
    </font>
    <font>
      <b/>
      <sz val="10"/>
      <color theme="1"/>
      <name val="Calibri"/>
      <family val="2"/>
      <scheme val="minor"/>
    </font>
    <font>
      <b/>
      <i/>
      <sz val="12"/>
      <color theme="1"/>
      <name val="Calibri"/>
      <family val="2"/>
      <scheme val="minor"/>
    </font>
    <font>
      <b/>
      <sz val="7"/>
      <color theme="1"/>
      <name val="Cambria"/>
      <family val="1"/>
      <scheme val="major"/>
    </font>
    <font>
      <b/>
      <sz val="14"/>
      <color indexed="8"/>
      <name val="Calibri"/>
      <family val="2"/>
      <scheme val="minor"/>
    </font>
    <font>
      <b/>
      <sz val="14"/>
      <name val="Calibri"/>
      <family val="2"/>
      <scheme val="minor"/>
    </font>
    <font>
      <b/>
      <sz val="9"/>
      <name val="Calibri"/>
      <family val="2"/>
      <scheme val="minor"/>
    </font>
    <font>
      <sz val="9"/>
      <name val="Calibri"/>
      <family val="2"/>
      <scheme val="minor"/>
    </font>
    <font>
      <sz val="11"/>
      <color theme="1"/>
      <name val="Calibri"/>
      <family val="2"/>
      <scheme val="minor"/>
    </font>
    <font>
      <b/>
      <sz val="8"/>
      <color theme="1"/>
      <name val="Cambria"/>
      <family val="1"/>
      <scheme val="major"/>
    </font>
    <font>
      <b/>
      <sz val="10"/>
      <color theme="0"/>
      <name val="Calibri"/>
      <family val="2"/>
      <scheme val="minor"/>
    </font>
    <font>
      <sz val="10"/>
      <color theme="0"/>
      <name val="Calibri"/>
      <family val="2"/>
      <scheme val="minor"/>
    </font>
    <font>
      <sz val="12"/>
      <color rgb="FF000000"/>
      <name val="Calibri"/>
      <family val="2"/>
      <scheme val="minor"/>
    </font>
    <font>
      <b/>
      <u/>
      <sz val="12"/>
      <color rgb="FF000000"/>
      <name val="Calibri"/>
      <family val="2"/>
      <scheme val="minor"/>
    </font>
    <font>
      <b/>
      <u/>
      <sz val="12"/>
      <color theme="1"/>
      <name val="Calibri"/>
      <family val="2"/>
      <scheme val="minor"/>
    </font>
    <font>
      <sz val="12"/>
      <color indexed="8"/>
      <name val="Calibri"/>
      <family val="2"/>
      <scheme val="minor"/>
    </font>
    <font>
      <sz val="12"/>
      <color indexed="8"/>
      <name val="Calibri"/>
      <family val="2"/>
    </font>
    <font>
      <b/>
      <sz val="12"/>
      <color indexed="8"/>
      <name val="Calibri"/>
      <family val="2"/>
      <scheme val="minor"/>
    </font>
    <font>
      <sz val="12"/>
      <color indexed="8"/>
      <name val="Times New Roman"/>
      <family val="2"/>
    </font>
    <font>
      <sz val="9"/>
      <color indexed="8"/>
      <name val="Times New Roman"/>
      <family val="2"/>
    </font>
    <font>
      <b/>
      <sz val="16"/>
      <color indexed="8"/>
      <name val="Calibri"/>
      <family val="2"/>
      <scheme val="minor"/>
    </font>
    <font>
      <b/>
      <sz val="12"/>
      <color indexed="10"/>
      <name val="Calibri"/>
      <family val="2"/>
      <scheme val="minor"/>
    </font>
    <font>
      <b/>
      <i/>
      <sz val="12"/>
      <color indexed="8"/>
      <name val="Calibri"/>
      <family val="2"/>
      <scheme val="minor"/>
    </font>
    <font>
      <sz val="11"/>
      <name val="Calibri"/>
      <family val="2"/>
      <scheme val="minor"/>
    </font>
    <font>
      <u/>
      <sz val="9"/>
      <name val="Calibri"/>
      <family val="2"/>
      <scheme val="minor"/>
    </font>
    <font>
      <b/>
      <sz val="10"/>
      <name val="Calibri"/>
      <family val="2"/>
      <scheme val="minor"/>
    </font>
    <font>
      <i/>
      <sz val="12"/>
      <color indexed="8"/>
      <name val="Calibri"/>
      <family val="2"/>
      <scheme val="minor"/>
    </font>
    <font>
      <u/>
      <sz val="11"/>
      <color theme="10"/>
      <name val="Calibri"/>
      <family val="2"/>
      <scheme val="minor"/>
    </font>
    <font>
      <sz val="9"/>
      <color indexed="8"/>
      <name val="Calibri"/>
      <family val="2"/>
      <scheme val="minor"/>
    </font>
    <font>
      <sz val="11"/>
      <color indexed="8"/>
      <name val="Calibri"/>
      <family val="2"/>
      <scheme val="minor"/>
    </font>
    <font>
      <b/>
      <sz val="11"/>
      <color indexed="8"/>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CC"/>
        <bgColor indexed="64"/>
      </patternFill>
    </fill>
    <fill>
      <patternFill patternType="solid">
        <fgColor theme="2"/>
        <bgColor indexed="64"/>
      </patternFill>
    </fill>
    <fill>
      <patternFill patternType="solid">
        <fgColor rgb="FFFFFF00"/>
        <bgColor indexed="64"/>
      </patternFill>
    </fill>
    <fill>
      <patternFill patternType="solid">
        <fgColor indexed="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s>
  <cellStyleXfs count="6">
    <xf numFmtId="0" fontId="0" fillId="0" borderId="0"/>
    <xf numFmtId="0" fontId="28" fillId="0" borderId="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0" fontId="37" fillId="0" borderId="0" applyNumberFormat="0" applyFill="0" applyBorder="0" applyAlignment="0" applyProtection="0"/>
  </cellStyleXfs>
  <cellXfs count="451">
    <xf numFmtId="0" fontId="0" fillId="0" borderId="0" xfId="0"/>
    <xf numFmtId="0" fontId="3" fillId="0" borderId="0" xfId="0" applyFont="1"/>
    <xf numFmtId="0" fontId="0" fillId="0" borderId="0" xfId="0" applyAlignment="1">
      <alignment wrapText="1"/>
    </xf>
    <xf numFmtId="0" fontId="6" fillId="0" borderId="0" xfId="0" applyFont="1"/>
    <xf numFmtId="0" fontId="0" fillId="9" borderId="1" xfId="0" applyFill="1" applyBorder="1"/>
    <xf numFmtId="0" fontId="8" fillId="8" borderId="10" xfId="0" applyFont="1" applyFill="1" applyBorder="1"/>
    <xf numFmtId="0" fontId="12" fillId="8" borderId="11" xfId="0" applyFont="1" applyFill="1" applyBorder="1"/>
    <xf numFmtId="0" fontId="3" fillId="0" borderId="20" xfId="0" applyFont="1" applyBorder="1"/>
    <xf numFmtId="0" fontId="3" fillId="0" borderId="0" xfId="0" applyFont="1" applyBorder="1"/>
    <xf numFmtId="0" fontId="5" fillId="8" borderId="0" xfId="0" applyFont="1" applyFill="1" applyBorder="1"/>
    <xf numFmtId="0" fontId="3" fillId="8" borderId="0" xfId="0" applyFont="1" applyFill="1" applyBorder="1"/>
    <xf numFmtId="9" fontId="5" fillId="8" borderId="0" xfId="0" applyNumberFormat="1" applyFont="1" applyFill="1" applyBorder="1" applyAlignment="1">
      <alignment horizontal="left"/>
    </xf>
    <xf numFmtId="0" fontId="5" fillId="7" borderId="0" xfId="0" applyFont="1" applyFill="1" applyBorder="1"/>
    <xf numFmtId="0" fontId="3" fillId="7" borderId="0" xfId="0" applyFont="1" applyFill="1" applyBorder="1"/>
    <xf numFmtId="9" fontId="5" fillId="7" borderId="0" xfId="0" applyNumberFormat="1" applyFont="1" applyFill="1" applyBorder="1" applyAlignment="1">
      <alignment horizontal="left"/>
    </xf>
    <xf numFmtId="0" fontId="5" fillId="7" borderId="8" xfId="0" applyFont="1" applyFill="1" applyBorder="1"/>
    <xf numFmtId="0" fontId="3" fillId="7" borderId="8" xfId="0" applyFont="1" applyFill="1" applyBorder="1"/>
    <xf numFmtId="9" fontId="5" fillId="7" borderId="8" xfId="0" applyNumberFormat="1" applyFont="1" applyFill="1" applyBorder="1" applyAlignment="1">
      <alignment horizontal="left"/>
    </xf>
    <xf numFmtId="0" fontId="6" fillId="7" borderId="7" xfId="0" applyFont="1" applyFill="1" applyBorder="1"/>
    <xf numFmtId="0" fontId="6" fillId="7" borderId="20" xfId="0" applyFont="1" applyFill="1" applyBorder="1"/>
    <xf numFmtId="0" fontId="6" fillId="8" borderId="20" xfId="0" applyFont="1" applyFill="1" applyBorder="1"/>
    <xf numFmtId="0" fontId="13" fillId="3" borderId="16" xfId="0" applyFont="1" applyFill="1" applyBorder="1" applyAlignment="1">
      <alignment wrapText="1"/>
    </xf>
    <xf numFmtId="0" fontId="13" fillId="3" borderId="1" xfId="0" applyFont="1" applyFill="1" applyBorder="1" applyAlignment="1">
      <alignment wrapText="1"/>
    </xf>
    <xf numFmtId="165" fontId="3" fillId="0" borderId="1" xfId="0" applyNumberFormat="1" applyFont="1" applyBorder="1" applyAlignment="1">
      <alignment horizontal="left"/>
    </xf>
    <xf numFmtId="10" fontId="3" fillId="0" borderId="1" xfId="0" applyNumberFormat="1" applyFont="1" applyBorder="1" applyAlignment="1">
      <alignment horizontal="left"/>
    </xf>
    <xf numFmtId="0" fontId="3" fillId="0" borderId="0" xfId="0" applyFont="1" applyBorder="1" applyAlignment="1">
      <alignment horizontal="left"/>
    </xf>
    <xf numFmtId="0" fontId="5" fillId="2" borderId="0" xfId="0" applyFont="1" applyFill="1" applyBorder="1" applyAlignment="1">
      <alignment horizontal="left"/>
    </xf>
    <xf numFmtId="165" fontId="5" fillId="2" borderId="1" xfId="0" applyNumberFormat="1" applyFont="1" applyFill="1" applyBorder="1" applyAlignment="1">
      <alignment horizontal="left"/>
    </xf>
    <xf numFmtId="165" fontId="5" fillId="2" borderId="19" xfId="0" applyNumberFormat="1" applyFont="1" applyFill="1" applyBorder="1" applyAlignment="1">
      <alignment horizontal="left"/>
    </xf>
    <xf numFmtId="0" fontId="1" fillId="2" borderId="0" xfId="0" applyFont="1" applyFill="1" applyBorder="1"/>
    <xf numFmtId="0" fontId="0" fillId="9" borderId="1" xfId="0" applyFill="1" applyBorder="1" applyAlignment="1">
      <alignment horizontal="center"/>
    </xf>
    <xf numFmtId="10" fontId="3" fillId="9" borderId="1" xfId="0" applyNumberFormat="1" applyFont="1" applyFill="1" applyBorder="1" applyAlignment="1">
      <alignment horizontal="left"/>
    </xf>
    <xf numFmtId="165" fontId="3" fillId="9" borderId="1" xfId="0" applyNumberFormat="1" applyFont="1" applyFill="1" applyBorder="1" applyAlignment="1">
      <alignment horizontal="left"/>
    </xf>
    <xf numFmtId="0" fontId="4" fillId="9" borderId="1" xfId="0" applyFont="1" applyFill="1" applyBorder="1" applyAlignment="1">
      <alignment horizontal="left"/>
    </xf>
    <xf numFmtId="0" fontId="4" fillId="0" borderId="1" xfId="0" applyFont="1" applyBorder="1" applyAlignment="1">
      <alignment horizontal="left"/>
    </xf>
    <xf numFmtId="0" fontId="8" fillId="2" borderId="0" xfId="0" applyFont="1" applyFill="1" applyBorder="1"/>
    <xf numFmtId="0" fontId="8" fillId="2" borderId="0" xfId="0" applyFont="1" applyFill="1" applyBorder="1" applyAlignment="1">
      <alignment horizontal="left"/>
    </xf>
    <xf numFmtId="0" fontId="1" fillId="2" borderId="0" xfId="0" applyFont="1" applyFill="1" applyBorder="1" applyAlignment="1">
      <alignment horizontal="left"/>
    </xf>
    <xf numFmtId="0" fontId="4" fillId="0" borderId="6" xfId="0" applyFont="1" applyBorder="1" applyAlignment="1">
      <alignment horizontal="left"/>
    </xf>
    <xf numFmtId="0" fontId="12" fillId="8" borderId="11" xfId="0" applyFont="1" applyFill="1" applyBorder="1" applyAlignment="1">
      <alignment horizontal="left"/>
    </xf>
    <xf numFmtId="0" fontId="3" fillId="8" borderId="11" xfId="0" applyFont="1" applyFill="1" applyBorder="1" applyAlignment="1">
      <alignment horizontal="left"/>
    </xf>
    <xf numFmtId="0" fontId="5" fillId="8" borderId="11" xfId="0" applyFont="1" applyFill="1" applyBorder="1" applyAlignment="1">
      <alignment horizontal="left"/>
    </xf>
    <xf numFmtId="165" fontId="5" fillId="8" borderId="22" xfId="0" applyNumberFormat="1" applyFont="1" applyFill="1" applyBorder="1" applyAlignment="1">
      <alignment horizontal="left"/>
    </xf>
    <xf numFmtId="165" fontId="5" fillId="8" borderId="23" xfId="0" applyNumberFormat="1" applyFont="1" applyFill="1" applyBorder="1" applyAlignment="1">
      <alignment horizontal="left"/>
    </xf>
    <xf numFmtId="165" fontId="10" fillId="2" borderId="1" xfId="0" applyNumberFormat="1" applyFont="1" applyFill="1" applyBorder="1" applyAlignment="1">
      <alignment horizontal="left"/>
    </xf>
    <xf numFmtId="165" fontId="10" fillId="2" borderId="19" xfId="0" applyNumberFormat="1" applyFont="1" applyFill="1" applyBorder="1" applyAlignment="1">
      <alignment horizontal="left"/>
    </xf>
    <xf numFmtId="165" fontId="3" fillId="6" borderId="1" xfId="0" applyNumberFormat="1" applyFont="1" applyFill="1" applyBorder="1" applyAlignment="1">
      <alignment horizontal="left"/>
    </xf>
    <xf numFmtId="165" fontId="10" fillId="6" borderId="1" xfId="0" applyNumberFormat="1" applyFont="1" applyFill="1" applyBorder="1" applyAlignment="1">
      <alignment horizontal="left"/>
    </xf>
    <xf numFmtId="165" fontId="5" fillId="2" borderId="0" xfId="0" applyNumberFormat="1" applyFont="1" applyFill="1" applyBorder="1" applyAlignment="1">
      <alignment horizontal="left"/>
    </xf>
    <xf numFmtId="165" fontId="5" fillId="6" borderId="1" xfId="0" applyNumberFormat="1" applyFont="1" applyFill="1" applyBorder="1" applyAlignment="1">
      <alignment horizontal="left"/>
    </xf>
    <xf numFmtId="165" fontId="5" fillId="2" borderId="21" xfId="0" applyNumberFormat="1" applyFont="1" applyFill="1" applyBorder="1" applyAlignment="1">
      <alignment horizontal="left"/>
    </xf>
    <xf numFmtId="165" fontId="10" fillId="2" borderId="4" xfId="0" applyNumberFormat="1" applyFont="1" applyFill="1" applyBorder="1" applyAlignment="1">
      <alignment horizontal="left"/>
    </xf>
    <xf numFmtId="0" fontId="0" fillId="0" borderId="0" xfId="0" applyFont="1"/>
    <xf numFmtId="0" fontId="6" fillId="5" borderId="7" xfId="0" applyFont="1" applyFill="1" applyBorder="1"/>
    <xf numFmtId="0" fontId="5" fillId="5" borderId="8" xfId="0" applyFont="1" applyFill="1" applyBorder="1"/>
    <xf numFmtId="0" fontId="3" fillId="5" borderId="8" xfId="0" applyFont="1" applyFill="1" applyBorder="1"/>
    <xf numFmtId="9" fontId="5" fillId="5" borderId="8" xfId="0" applyNumberFormat="1" applyFont="1" applyFill="1" applyBorder="1" applyAlignment="1">
      <alignment horizontal="left"/>
    </xf>
    <xf numFmtId="0" fontId="15" fillId="5" borderId="7" xfId="0" applyFont="1" applyFill="1" applyBorder="1"/>
    <xf numFmtId="0" fontId="16" fillId="5" borderId="8" xfId="0" applyFont="1" applyFill="1" applyBorder="1"/>
    <xf numFmtId="0" fontId="17" fillId="5" borderId="8" xfId="0" applyFont="1" applyFill="1" applyBorder="1"/>
    <xf numFmtId="9" fontId="16" fillId="5" borderId="8" xfId="0" applyNumberFormat="1" applyFont="1" applyFill="1" applyBorder="1" applyAlignment="1">
      <alignment horizontal="left"/>
    </xf>
    <xf numFmtId="0" fontId="16" fillId="4" borderId="8" xfId="0" applyFont="1" applyFill="1" applyBorder="1"/>
    <xf numFmtId="0" fontId="17" fillId="4" borderId="8" xfId="0" applyFont="1" applyFill="1" applyBorder="1"/>
    <xf numFmtId="9" fontId="16" fillId="4" borderId="8" xfId="0" applyNumberFormat="1" applyFont="1" applyFill="1" applyBorder="1" applyAlignment="1">
      <alignment horizontal="left"/>
    </xf>
    <xf numFmtId="0" fontId="15" fillId="4" borderId="7" xfId="0" applyFont="1" applyFill="1" applyBorder="1"/>
    <xf numFmtId="0" fontId="3" fillId="7" borderId="9" xfId="0" applyFont="1" applyFill="1" applyBorder="1" applyAlignment="1">
      <alignment horizontal="left"/>
    </xf>
    <xf numFmtId="0" fontId="3" fillId="7" borderId="21" xfId="0" applyFont="1" applyFill="1" applyBorder="1" applyAlignment="1">
      <alignment horizontal="left"/>
    </xf>
    <xf numFmtId="0" fontId="3" fillId="8" borderId="21" xfId="0" applyFont="1" applyFill="1" applyBorder="1" applyAlignment="1">
      <alignment horizontal="left"/>
    </xf>
    <xf numFmtId="0" fontId="5" fillId="5" borderId="9" xfId="0" applyFont="1" applyFill="1" applyBorder="1" applyAlignment="1">
      <alignment horizontal="left"/>
    </xf>
    <xf numFmtId="0" fontId="16" fillId="4" borderId="9" xfId="0" applyFont="1" applyFill="1" applyBorder="1" applyAlignment="1">
      <alignment horizontal="left"/>
    </xf>
    <xf numFmtId="0" fontId="16" fillId="5" borderId="9" xfId="0" applyFont="1" applyFill="1" applyBorder="1" applyAlignment="1">
      <alignment horizontal="left"/>
    </xf>
    <xf numFmtId="0" fontId="3" fillId="0" borderId="0" xfId="0" applyFont="1" applyAlignment="1">
      <alignment horizontal="left"/>
    </xf>
    <xf numFmtId="0" fontId="0" fillId="0" borderId="0" xfId="0" applyAlignment="1">
      <alignment horizontal="left"/>
    </xf>
    <xf numFmtId="0" fontId="8" fillId="8" borderId="0" xfId="0" applyFont="1" applyFill="1" applyBorder="1"/>
    <xf numFmtId="0" fontId="3" fillId="8" borderId="0" xfId="0" applyFont="1" applyFill="1" applyBorder="1" applyAlignment="1">
      <alignment horizontal="left"/>
    </xf>
    <xf numFmtId="0" fontId="0" fillId="9" borderId="0" xfId="0" applyFill="1"/>
    <xf numFmtId="165" fontId="3" fillId="9" borderId="15" xfId="0" applyNumberFormat="1" applyFont="1" applyFill="1" applyBorder="1" applyAlignment="1">
      <alignment horizontal="left"/>
    </xf>
    <xf numFmtId="165" fontId="5" fillId="2" borderId="15" xfId="0" applyNumberFormat="1" applyFont="1" applyFill="1" applyBorder="1" applyAlignment="1">
      <alignment horizontal="left"/>
    </xf>
    <xf numFmtId="0" fontId="3" fillId="7" borderId="0" xfId="0" applyFont="1" applyFill="1" applyBorder="1" applyAlignment="1">
      <alignment horizontal="left"/>
    </xf>
    <xf numFmtId="165" fontId="10" fillId="2" borderId="15" xfId="0" applyNumberFormat="1" applyFont="1" applyFill="1" applyBorder="1" applyAlignment="1">
      <alignment horizontal="left"/>
    </xf>
    <xf numFmtId="165" fontId="10" fillId="2" borderId="3" xfId="0" applyNumberFormat="1" applyFont="1" applyFill="1" applyBorder="1" applyAlignment="1">
      <alignment horizontal="left"/>
    </xf>
    <xf numFmtId="165" fontId="5" fillId="8" borderId="24" xfId="0" applyNumberFormat="1" applyFont="1" applyFill="1" applyBorder="1" applyAlignment="1">
      <alignment horizontal="left"/>
    </xf>
    <xf numFmtId="0" fontId="5" fillId="5" borderId="8" xfId="0" applyFont="1" applyFill="1" applyBorder="1" applyAlignment="1">
      <alignment horizontal="left"/>
    </xf>
    <xf numFmtId="0" fontId="16" fillId="4" borderId="8" xfId="0" applyFont="1" applyFill="1" applyBorder="1" applyAlignment="1">
      <alignment horizontal="left"/>
    </xf>
    <xf numFmtId="0" fontId="16" fillId="5" borderId="8" xfId="0" applyFont="1" applyFill="1" applyBorder="1" applyAlignment="1">
      <alignment horizontal="left"/>
    </xf>
    <xf numFmtId="0" fontId="6" fillId="7" borderId="0" xfId="0" applyFont="1" applyFill="1" applyBorder="1"/>
    <xf numFmtId="0" fontId="13" fillId="3" borderId="6" xfId="0" applyFont="1" applyFill="1" applyBorder="1" applyAlignment="1">
      <alignment wrapText="1"/>
    </xf>
    <xf numFmtId="0" fontId="0" fillId="9" borderId="6" xfId="0" applyFill="1" applyBorder="1" applyAlignment="1">
      <alignment horizontal="center"/>
    </xf>
    <xf numFmtId="0" fontId="8" fillId="8" borderId="11" xfId="0" applyFont="1" applyFill="1" applyBorder="1"/>
    <xf numFmtId="0" fontId="6" fillId="5" borderId="8" xfId="0" applyFont="1" applyFill="1" applyBorder="1"/>
    <xf numFmtId="0" fontId="15" fillId="4" borderId="8" xfId="0" applyFont="1" applyFill="1" applyBorder="1"/>
    <xf numFmtId="0" fontId="15" fillId="5" borderId="8" xfId="0" applyFont="1" applyFill="1" applyBorder="1"/>
    <xf numFmtId="0" fontId="0" fillId="0" borderId="0" xfId="0" applyBorder="1" applyAlignment="1">
      <alignment horizontal="left"/>
    </xf>
    <xf numFmtId="0" fontId="8" fillId="9" borderId="20" xfId="0" applyFont="1" applyFill="1" applyBorder="1"/>
    <xf numFmtId="0" fontId="0" fillId="9" borderId="20" xfId="0" applyFill="1" applyBorder="1"/>
    <xf numFmtId="0" fontId="0" fillId="9" borderId="10" xfId="0" applyFill="1" applyBorder="1"/>
    <xf numFmtId="0" fontId="8" fillId="7" borderId="20" xfId="0" applyFont="1" applyFill="1" applyBorder="1"/>
    <xf numFmtId="0" fontId="3" fillId="7" borderId="20" xfId="0" applyFont="1" applyFill="1" applyBorder="1"/>
    <xf numFmtId="0" fontId="3" fillId="7" borderId="10" xfId="0" applyFont="1" applyFill="1" applyBorder="1"/>
    <xf numFmtId="0" fontId="19" fillId="3" borderId="6" xfId="0" applyFont="1" applyFill="1" applyBorder="1" applyAlignment="1">
      <alignment wrapText="1"/>
    </xf>
    <xf numFmtId="0" fontId="19" fillId="3" borderId="1" xfId="0" applyFont="1" applyFill="1" applyBorder="1" applyAlignment="1">
      <alignment wrapText="1"/>
    </xf>
    <xf numFmtId="0" fontId="11" fillId="3" borderId="5" xfId="0" applyFont="1" applyFill="1" applyBorder="1" applyAlignment="1">
      <alignment wrapText="1"/>
    </xf>
    <xf numFmtId="164" fontId="11" fillId="3" borderId="5" xfId="0" applyNumberFormat="1" applyFont="1" applyFill="1" applyBorder="1" applyAlignment="1">
      <alignment horizontal="left"/>
    </xf>
    <xf numFmtId="0" fontId="11" fillId="3" borderId="4" xfId="0" applyFont="1" applyFill="1" applyBorder="1" applyAlignment="1"/>
    <xf numFmtId="0" fontId="11" fillId="3" borderId="4" xfId="0" applyFont="1" applyFill="1" applyBorder="1" applyAlignment="1">
      <alignment wrapText="1"/>
    </xf>
    <xf numFmtId="0" fontId="1" fillId="3" borderId="5" xfId="0" applyFont="1" applyFill="1" applyBorder="1" applyAlignment="1">
      <alignment wrapText="1"/>
    </xf>
    <xf numFmtId="164" fontId="1" fillId="3" borderId="5" xfId="0" applyNumberFormat="1" applyFont="1" applyFill="1" applyBorder="1" applyAlignment="1">
      <alignment horizontal="left"/>
    </xf>
    <xf numFmtId="0" fontId="1" fillId="3" borderId="4" xfId="0" applyFont="1" applyFill="1" applyBorder="1" applyAlignment="1"/>
    <xf numFmtId="0" fontId="1" fillId="3" borderId="4" xfId="0" applyFont="1" applyFill="1" applyBorder="1" applyAlignment="1">
      <alignment wrapText="1"/>
    </xf>
    <xf numFmtId="164" fontId="11" fillId="6" borderId="5" xfId="0" applyNumberFormat="1" applyFont="1" applyFill="1" applyBorder="1" applyAlignment="1">
      <alignment horizontal="left"/>
    </xf>
    <xf numFmtId="0" fontId="20" fillId="6" borderId="4" xfId="0" applyFont="1" applyFill="1" applyBorder="1" applyAlignment="1">
      <alignment wrapText="1"/>
    </xf>
    <xf numFmtId="0" fontId="4" fillId="9" borderId="9" xfId="0" applyFont="1" applyFill="1" applyBorder="1"/>
    <xf numFmtId="0" fontId="4" fillId="9" borderId="12" xfId="0" applyFont="1" applyFill="1" applyBorder="1"/>
    <xf numFmtId="0" fontId="4" fillId="9" borderId="0" xfId="0" applyFont="1" applyFill="1"/>
    <xf numFmtId="0" fontId="4" fillId="9" borderId="1" xfId="0" applyFont="1" applyFill="1" applyBorder="1"/>
    <xf numFmtId="0" fontId="4" fillId="0" borderId="0" xfId="0" applyFont="1"/>
    <xf numFmtId="0" fontId="4" fillId="9" borderId="21" xfId="0" applyFont="1" applyFill="1" applyBorder="1"/>
    <xf numFmtId="0" fontId="9" fillId="0" borderId="0" xfId="0" applyFont="1"/>
    <xf numFmtId="0" fontId="28" fillId="0" borderId="0" xfId="1"/>
    <xf numFmtId="0" fontId="29" fillId="0" borderId="0" xfId="1" applyFont="1" applyAlignment="1"/>
    <xf numFmtId="43" fontId="0" fillId="0" borderId="0" xfId="3" applyFont="1"/>
    <xf numFmtId="43" fontId="0" fillId="3" borderId="0" xfId="3" applyFont="1" applyFill="1" applyBorder="1"/>
    <xf numFmtId="43" fontId="18" fillId="0" borderId="0" xfId="3" applyFont="1"/>
    <xf numFmtId="43" fontId="18" fillId="3" borderId="0" xfId="3" applyFont="1" applyFill="1" applyBorder="1"/>
    <xf numFmtId="0" fontId="25" fillId="0" borderId="0" xfId="1" applyFont="1"/>
    <xf numFmtId="0" fontId="25" fillId="0" borderId="0" xfId="1" applyFont="1" applyBorder="1"/>
    <xf numFmtId="43" fontId="31" fillId="7" borderId="0" xfId="3" applyFont="1" applyFill="1" applyBorder="1" applyAlignment="1">
      <alignment horizontal="right"/>
    </xf>
    <xf numFmtId="0" fontId="25" fillId="7" borderId="28" xfId="1" applyFont="1" applyFill="1" applyBorder="1"/>
    <xf numFmtId="0" fontId="25" fillId="5" borderId="28" xfId="1" applyFont="1" applyFill="1" applyBorder="1"/>
    <xf numFmtId="43" fontId="18" fillId="5" borderId="28" xfId="3" applyFont="1" applyFill="1" applyBorder="1"/>
    <xf numFmtId="0" fontId="25" fillId="7" borderId="0" xfId="1" applyFont="1" applyFill="1" applyBorder="1"/>
    <xf numFmtId="43" fontId="18" fillId="7" borderId="0" xfId="3" applyFont="1" applyFill="1" applyBorder="1"/>
    <xf numFmtId="0" fontId="25" fillId="3" borderId="0" xfId="1" applyFont="1" applyFill="1" applyBorder="1"/>
    <xf numFmtId="43" fontId="18" fillId="0" borderId="0" xfId="3" applyFont="1" applyBorder="1"/>
    <xf numFmtId="0" fontId="25" fillId="5" borderId="0" xfId="1" applyFont="1" applyFill="1" applyBorder="1"/>
    <xf numFmtId="43" fontId="18" fillId="5" borderId="0" xfId="3" applyFont="1" applyFill="1" applyBorder="1"/>
    <xf numFmtId="0" fontId="25" fillId="0" borderId="0" xfId="1" applyFont="1" applyFill="1" applyBorder="1"/>
    <xf numFmtId="43" fontId="18" fillId="0" borderId="0" xfId="3" applyFont="1" applyFill="1" applyBorder="1"/>
    <xf numFmtId="0" fontId="25" fillId="0" borderId="0" xfId="1" applyFont="1" applyFill="1" applyBorder="1" applyProtection="1">
      <protection locked="0"/>
    </xf>
    <xf numFmtId="43" fontId="18" fillId="0" borderId="0" xfId="3" applyFont="1" applyFill="1" applyBorder="1" applyProtection="1">
      <protection locked="0"/>
    </xf>
    <xf numFmtId="0" fontId="25" fillId="9" borderId="0" xfId="1" applyFont="1" applyFill="1" applyBorder="1"/>
    <xf numFmtId="43" fontId="18" fillId="9" borderId="0" xfId="3" applyFont="1" applyFill="1" applyBorder="1"/>
    <xf numFmtId="0" fontId="25" fillId="9" borderId="0" xfId="1" applyFont="1" applyFill="1" applyBorder="1" applyProtection="1">
      <protection locked="0"/>
    </xf>
    <xf numFmtId="43" fontId="18" fillId="9" borderId="0" xfId="3" applyFont="1" applyFill="1" applyBorder="1" applyProtection="1">
      <protection locked="0"/>
    </xf>
    <xf numFmtId="0" fontId="6" fillId="7" borderId="30" xfId="0" applyFont="1" applyFill="1" applyBorder="1"/>
    <xf numFmtId="43" fontId="31" fillId="7" borderId="31" xfId="3" applyFont="1" applyFill="1" applyBorder="1" applyProtection="1"/>
    <xf numFmtId="0" fontId="27" fillId="3" borderId="30" xfId="1" applyFont="1" applyFill="1" applyBorder="1"/>
    <xf numFmtId="43" fontId="18" fillId="3" borderId="31" xfId="3" applyFont="1" applyFill="1" applyBorder="1"/>
    <xf numFmtId="0" fontId="27" fillId="9" borderId="30" xfId="1" applyFont="1" applyFill="1" applyBorder="1"/>
    <xf numFmtId="0" fontId="6" fillId="9" borderId="30" xfId="0" applyFont="1" applyFill="1" applyBorder="1"/>
    <xf numFmtId="43" fontId="18" fillId="9" borderId="31" xfId="3" applyFont="1" applyFill="1" applyBorder="1"/>
    <xf numFmtId="0" fontId="12" fillId="7" borderId="32" xfId="0" applyFont="1" applyFill="1" applyBorder="1"/>
    <xf numFmtId="0" fontId="25" fillId="9" borderId="30" xfId="1" applyFont="1" applyFill="1" applyBorder="1"/>
    <xf numFmtId="0" fontId="14" fillId="5" borderId="30" xfId="1" applyFont="1" applyFill="1" applyBorder="1"/>
    <xf numFmtId="43" fontId="18" fillId="5" borderId="31" xfId="3" applyFont="1" applyFill="1" applyBorder="1"/>
    <xf numFmtId="0" fontId="15" fillId="9" borderId="30" xfId="0" applyFont="1" applyFill="1" applyBorder="1"/>
    <xf numFmtId="0" fontId="32" fillId="5" borderId="24" xfId="1" applyFont="1" applyFill="1" applyBorder="1"/>
    <xf numFmtId="43" fontId="18" fillId="5" borderId="33" xfId="3" applyFont="1" applyFill="1" applyBorder="1"/>
    <xf numFmtId="0" fontId="27" fillId="0" borderId="30" xfId="1" applyFont="1" applyBorder="1"/>
    <xf numFmtId="0" fontId="6" fillId="0" borderId="30" xfId="0" applyFont="1" applyFill="1" applyBorder="1"/>
    <xf numFmtId="43" fontId="18" fillId="0" borderId="31" xfId="3" applyFont="1" applyFill="1" applyBorder="1"/>
    <xf numFmtId="0" fontId="27" fillId="0" borderId="30" xfId="1" applyFont="1" applyFill="1" applyBorder="1"/>
    <xf numFmtId="0" fontId="25" fillId="0" borderId="30" xfId="1" applyFont="1" applyBorder="1"/>
    <xf numFmtId="43" fontId="18" fillId="0" borderId="31" xfId="3" applyFont="1" applyBorder="1"/>
    <xf numFmtId="0" fontId="15" fillId="0" borderId="30" xfId="0" applyFont="1" applyFill="1" applyBorder="1"/>
    <xf numFmtId="43" fontId="0" fillId="3" borderId="31" xfId="3" applyFont="1" applyFill="1" applyBorder="1"/>
    <xf numFmtId="43" fontId="0" fillId="5" borderId="0" xfId="3" applyFont="1" applyFill="1" applyBorder="1"/>
    <xf numFmtId="43" fontId="0" fillId="5" borderId="31" xfId="3" applyFont="1" applyFill="1" applyBorder="1"/>
    <xf numFmtId="0" fontId="0" fillId="2" borderId="0" xfId="0" applyFill="1"/>
    <xf numFmtId="166" fontId="0" fillId="2" borderId="1" xfId="0" applyNumberFormat="1" applyFill="1" applyBorder="1"/>
    <xf numFmtId="166" fontId="0" fillId="9" borderId="1" xfId="0" applyNumberFormat="1" applyFill="1" applyBorder="1"/>
    <xf numFmtId="10" fontId="0" fillId="9" borderId="1" xfId="0" applyNumberFormat="1" applyFill="1" applyBorder="1"/>
    <xf numFmtId="0" fontId="8" fillId="13" borderId="0" xfId="0" applyFont="1" applyFill="1"/>
    <xf numFmtId="166" fontId="8" fillId="13" borderId="1" xfId="0" applyNumberFormat="1" applyFont="1" applyFill="1" applyBorder="1"/>
    <xf numFmtId="0" fontId="15" fillId="0" borderId="0" xfId="0" applyFont="1" applyAlignment="1">
      <alignment horizontal="left"/>
    </xf>
    <xf numFmtId="0" fontId="17" fillId="0" borderId="0" xfId="0" applyFont="1"/>
    <xf numFmtId="0" fontId="17" fillId="0" borderId="0" xfId="0" applyFont="1" applyAlignment="1">
      <alignment horizontal="center"/>
    </xf>
    <xf numFmtId="0" fontId="17" fillId="9" borderId="0" xfId="0" applyFont="1" applyFill="1" applyAlignment="1">
      <alignment horizontal="center"/>
    </xf>
    <xf numFmtId="0" fontId="17" fillId="9" borderId="0" xfId="0" applyFont="1" applyFill="1"/>
    <xf numFmtId="0" fontId="17" fillId="9" borderId="0" xfId="0" applyFont="1" applyFill="1" applyBorder="1" applyAlignment="1">
      <alignment horizontal="center"/>
    </xf>
    <xf numFmtId="0" fontId="34" fillId="9" borderId="0" xfId="0" applyFont="1" applyFill="1"/>
    <xf numFmtId="0" fontId="17" fillId="9" borderId="0" xfId="0" applyFont="1" applyFill="1" applyAlignment="1">
      <alignment horizontal="right"/>
    </xf>
    <xf numFmtId="0" fontId="17" fillId="0" borderId="14" xfId="0" applyFont="1" applyBorder="1"/>
    <xf numFmtId="0" fontId="16" fillId="12" borderId="13" xfId="0" applyFont="1" applyFill="1" applyBorder="1"/>
    <xf numFmtId="2" fontId="16" fillId="12" borderId="0" xfId="0" applyNumberFormat="1" applyFont="1" applyFill="1" applyBorder="1"/>
    <xf numFmtId="0" fontId="17" fillId="0" borderId="0" xfId="0" applyFont="1" applyBorder="1"/>
    <xf numFmtId="2" fontId="16" fillId="12" borderId="13" xfId="0" applyNumberFormat="1" applyFont="1" applyFill="1" applyBorder="1" applyAlignment="1">
      <alignment horizontal="center"/>
    </xf>
    <xf numFmtId="0" fontId="17" fillId="12" borderId="11" xfId="0" applyFont="1" applyFill="1" applyBorder="1"/>
    <xf numFmtId="2" fontId="17" fillId="12" borderId="11" xfId="0" applyNumberFormat="1" applyFont="1" applyFill="1" applyBorder="1"/>
    <xf numFmtId="2" fontId="16" fillId="12" borderId="11" xfId="0" applyNumberFormat="1" applyFont="1" applyFill="1" applyBorder="1"/>
    <xf numFmtId="0" fontId="17" fillId="0" borderId="11" xfId="0" applyFont="1" applyBorder="1"/>
    <xf numFmtId="164" fontId="16" fillId="9" borderId="13" xfId="0" applyNumberFormat="1" applyFont="1" applyFill="1" applyBorder="1"/>
    <xf numFmtId="164" fontId="16" fillId="9" borderId="0" xfId="0" applyNumberFormat="1" applyFont="1" applyFill="1" applyBorder="1"/>
    <xf numFmtId="164" fontId="16" fillId="9" borderId="0" xfId="0" applyNumberFormat="1" applyFont="1" applyFill="1"/>
    <xf numFmtId="2" fontId="16" fillId="2" borderId="13" xfId="0" applyNumberFormat="1" applyFont="1" applyFill="1" applyBorder="1"/>
    <xf numFmtId="2" fontId="16" fillId="2" borderId="0" xfId="0" applyNumberFormat="1" applyFont="1" applyFill="1" applyBorder="1"/>
    <xf numFmtId="0" fontId="0" fillId="14" borderId="1" xfId="0" applyFont="1" applyFill="1" applyBorder="1" applyAlignment="1">
      <alignment wrapText="1"/>
    </xf>
    <xf numFmtId="9" fontId="0" fillId="14" borderId="1" xfId="0" applyNumberFormat="1" applyFont="1" applyFill="1" applyBorder="1"/>
    <xf numFmtId="0" fontId="0" fillId="14" borderId="1" xfId="0" applyFont="1" applyFill="1" applyBorder="1"/>
    <xf numFmtId="0" fontId="0" fillId="0" borderId="1" xfId="0" applyFont="1" applyFill="1" applyBorder="1"/>
    <xf numFmtId="0" fontId="0" fillId="0" borderId="1" xfId="0" applyFont="1" applyFill="1" applyBorder="1" applyAlignment="1">
      <alignment wrapText="1"/>
    </xf>
    <xf numFmtId="9" fontId="0" fillId="0" borderId="1" xfId="0" applyNumberFormat="1" applyFont="1" applyFill="1" applyBorder="1"/>
    <xf numFmtId="0" fontId="15" fillId="0" borderId="0" xfId="0" applyFont="1" applyFill="1" applyBorder="1" applyAlignment="1"/>
    <xf numFmtId="165" fontId="3" fillId="15" borderId="19" xfId="0" applyNumberFormat="1" applyFont="1" applyFill="1" applyBorder="1" applyAlignment="1">
      <alignment horizontal="left"/>
    </xf>
    <xf numFmtId="165" fontId="3" fillId="2" borderId="1" xfId="0" applyNumberFormat="1" applyFont="1" applyFill="1" applyBorder="1" applyAlignment="1">
      <alignment horizontal="left"/>
    </xf>
    <xf numFmtId="165" fontId="3" fillId="2" borderId="19" xfId="0" applyNumberFormat="1" applyFont="1" applyFill="1" applyBorder="1" applyAlignment="1">
      <alignment horizontal="left"/>
    </xf>
    <xf numFmtId="165" fontId="3" fillId="2" borderId="15" xfId="0" applyNumberFormat="1" applyFont="1" applyFill="1" applyBorder="1" applyAlignment="1">
      <alignment horizontal="left"/>
    </xf>
    <xf numFmtId="0" fontId="3" fillId="2" borderId="0" xfId="0" applyFont="1" applyFill="1" applyBorder="1"/>
    <xf numFmtId="0" fontId="12" fillId="2" borderId="0" xfId="0" applyFont="1" applyFill="1" applyBorder="1" applyAlignment="1">
      <alignment horizontal="left"/>
    </xf>
    <xf numFmtId="0" fontId="3" fillId="2" borderId="0" xfId="0" applyFont="1" applyFill="1" applyBorder="1" applyAlignment="1">
      <alignment horizontal="left"/>
    </xf>
    <xf numFmtId="0" fontId="5" fillId="2" borderId="0" xfId="0" applyFont="1" applyFill="1" applyBorder="1"/>
    <xf numFmtId="9" fontId="5" fillId="2" borderId="0" xfId="0" applyNumberFormat="1" applyFont="1" applyFill="1" applyBorder="1"/>
    <xf numFmtId="0" fontId="8" fillId="2" borderId="11" xfId="0" applyFont="1" applyFill="1" applyBorder="1"/>
    <xf numFmtId="0" fontId="5" fillId="2" borderId="11" xfId="0" applyFont="1" applyFill="1" applyBorder="1"/>
    <xf numFmtId="165" fontId="5" fillId="2" borderId="11" xfId="0" applyNumberFormat="1" applyFont="1" applyFill="1" applyBorder="1" applyAlignment="1">
      <alignment horizontal="left"/>
    </xf>
    <xf numFmtId="0" fontId="3" fillId="2" borderId="0" xfId="0" applyFont="1" applyFill="1"/>
    <xf numFmtId="165" fontId="3" fillId="2" borderId="5" xfId="0" applyNumberFormat="1" applyFont="1" applyFill="1" applyBorder="1" applyAlignment="1">
      <alignment horizontal="left"/>
    </xf>
    <xf numFmtId="164" fontId="11" fillId="2" borderId="5" xfId="0" applyNumberFormat="1" applyFont="1" applyFill="1" applyBorder="1" applyAlignment="1">
      <alignment horizontal="left"/>
    </xf>
    <xf numFmtId="0" fontId="11" fillId="2" borderId="4" xfId="0" applyFont="1" applyFill="1" applyBorder="1" applyAlignment="1">
      <alignment wrapText="1"/>
    </xf>
    <xf numFmtId="165" fontId="3" fillId="2" borderId="25" xfId="0" applyNumberFormat="1" applyFont="1" applyFill="1" applyBorder="1" applyAlignment="1">
      <alignment horizontal="left"/>
    </xf>
    <xf numFmtId="165" fontId="3" fillId="0" borderId="19" xfId="0" applyNumberFormat="1" applyFont="1" applyFill="1" applyBorder="1" applyAlignment="1">
      <alignment horizontal="left"/>
    </xf>
    <xf numFmtId="0" fontId="4" fillId="2" borderId="1" xfId="0" applyFont="1" applyFill="1" applyBorder="1"/>
    <xf numFmtId="0" fontId="4" fillId="2" borderId="5" xfId="0" applyFont="1" applyFill="1" applyBorder="1"/>
    <xf numFmtId="0" fontId="4" fillId="2" borderId="4" xfId="0" applyFont="1" applyFill="1" applyBorder="1"/>
    <xf numFmtId="0" fontId="4" fillId="0" borderId="26" xfId="0" applyFont="1" applyFill="1" applyBorder="1"/>
    <xf numFmtId="0" fontId="4" fillId="0" borderId="4" xfId="0" applyFont="1" applyBorder="1"/>
    <xf numFmtId="0" fontId="12" fillId="16" borderId="0" xfId="0" applyFont="1" applyFill="1" applyBorder="1" applyAlignment="1">
      <alignment horizontal="left"/>
    </xf>
    <xf numFmtId="0" fontId="3" fillId="16" borderId="0" xfId="0" applyFont="1" applyFill="1" applyBorder="1" applyAlignment="1">
      <alignment horizontal="left"/>
    </xf>
    <xf numFmtId="0" fontId="5" fillId="16" borderId="0" xfId="0" applyFont="1" applyFill="1" applyBorder="1"/>
    <xf numFmtId="0" fontId="8" fillId="2" borderId="30" xfId="0" applyFont="1" applyFill="1" applyBorder="1"/>
    <xf numFmtId="0" fontId="8" fillId="2" borderId="3" xfId="0" applyFont="1" applyFill="1" applyBorder="1"/>
    <xf numFmtId="0" fontId="8" fillId="2" borderId="14" xfId="0" applyFont="1" applyFill="1" applyBorder="1"/>
    <xf numFmtId="0" fontId="8" fillId="16" borderId="30" xfId="0" applyFont="1" applyFill="1" applyBorder="1"/>
    <xf numFmtId="165" fontId="5" fillId="16" borderId="31" xfId="0" applyNumberFormat="1" applyFont="1" applyFill="1" applyBorder="1" applyAlignment="1">
      <alignment horizontal="left"/>
    </xf>
    <xf numFmtId="0" fontId="5" fillId="16" borderId="30" xfId="0" applyFont="1" applyFill="1" applyBorder="1"/>
    <xf numFmtId="9" fontId="5" fillId="16" borderId="30" xfId="0" applyNumberFormat="1" applyFont="1" applyFill="1" applyBorder="1"/>
    <xf numFmtId="0" fontId="5" fillId="16" borderId="31" xfId="0" applyFont="1" applyFill="1" applyBorder="1" applyAlignment="1">
      <alignment horizontal="left"/>
    </xf>
    <xf numFmtId="0" fontId="8" fillId="16" borderId="3" xfId="0" applyFont="1" applyFill="1" applyBorder="1"/>
    <xf numFmtId="0" fontId="8" fillId="16" borderId="14" xfId="0" applyFont="1" applyFill="1" applyBorder="1"/>
    <xf numFmtId="165" fontId="5" fillId="16" borderId="34" xfId="0" applyNumberFormat="1" applyFont="1" applyFill="1" applyBorder="1" applyAlignment="1">
      <alignment horizontal="left"/>
    </xf>
    <xf numFmtId="43" fontId="18" fillId="2" borderId="27" xfId="3" applyFont="1" applyFill="1" applyBorder="1"/>
    <xf numFmtId="0" fontId="27" fillId="2" borderId="30" xfId="1" applyFont="1" applyFill="1" applyBorder="1"/>
    <xf numFmtId="0" fontId="0" fillId="0" borderId="16" xfId="0" applyFont="1" applyBorder="1" applyAlignment="1">
      <alignment horizontal="center"/>
    </xf>
    <xf numFmtId="0" fontId="0" fillId="0" borderId="1" xfId="0" applyFont="1" applyBorder="1" applyAlignment="1">
      <alignment horizontal="center"/>
    </xf>
    <xf numFmtId="0" fontId="0" fillId="9" borderId="6" xfId="0" applyFont="1" applyFill="1" applyBorder="1" applyAlignment="1">
      <alignment horizontal="center"/>
    </xf>
    <xf numFmtId="0" fontId="0" fillId="9" borderId="1" xfId="0" applyFont="1" applyFill="1" applyBorder="1" applyAlignment="1">
      <alignment horizontal="center"/>
    </xf>
    <xf numFmtId="0" fontId="38" fillId="2" borderId="0" xfId="1" applyFont="1" applyFill="1" applyBorder="1" applyProtection="1"/>
    <xf numFmtId="43" fontId="3" fillId="2" borderId="0" xfId="3" applyFont="1" applyFill="1" applyBorder="1" applyProtection="1"/>
    <xf numFmtId="43" fontId="3" fillId="2" borderId="31" xfId="3" applyFont="1" applyFill="1" applyBorder="1" applyProtection="1"/>
    <xf numFmtId="0" fontId="38" fillId="0" borderId="0" xfId="1" applyFont="1" applyFill="1" applyBorder="1"/>
    <xf numFmtId="43" fontId="3" fillId="2" borderId="27" xfId="3" applyFont="1" applyFill="1" applyBorder="1"/>
    <xf numFmtId="43" fontId="3" fillId="2" borderId="6" xfId="3" applyFont="1" applyFill="1" applyBorder="1"/>
    <xf numFmtId="43" fontId="17" fillId="6" borderId="27" xfId="3" applyFont="1" applyFill="1" applyBorder="1"/>
    <xf numFmtId="43" fontId="3" fillId="2" borderId="13" xfId="3" applyFont="1" applyFill="1" applyBorder="1"/>
    <xf numFmtId="43" fontId="3" fillId="6" borderId="13" xfId="3" applyFont="1" applyFill="1" applyBorder="1"/>
    <xf numFmtId="43" fontId="3" fillId="2" borderId="29" xfId="3" applyFont="1" applyFill="1" applyBorder="1"/>
    <xf numFmtId="43" fontId="3" fillId="7" borderId="28" xfId="3" applyFont="1" applyFill="1" applyBorder="1"/>
    <xf numFmtId="43" fontId="3" fillId="7" borderId="33" xfId="3" applyFont="1" applyFill="1" applyBorder="1"/>
    <xf numFmtId="43" fontId="3" fillId="0" borderId="0" xfId="3" applyFont="1" applyFill="1" applyBorder="1"/>
    <xf numFmtId="43" fontId="3" fillId="0" borderId="31" xfId="3" applyFont="1" applyFill="1" applyBorder="1"/>
    <xf numFmtId="43" fontId="3" fillId="5" borderId="28" xfId="3" applyFont="1" applyFill="1" applyBorder="1"/>
    <xf numFmtId="43" fontId="3" fillId="5" borderId="33" xfId="3" applyFont="1" applyFill="1" applyBorder="1"/>
    <xf numFmtId="0" fontId="38" fillId="9" borderId="0" xfId="1" applyFont="1" applyFill="1" applyBorder="1"/>
    <xf numFmtId="0" fontId="38" fillId="2" borderId="30" xfId="1" applyFont="1" applyFill="1" applyBorder="1"/>
    <xf numFmtId="0" fontId="38" fillId="9" borderId="30" xfId="1" applyFont="1" applyFill="1" applyBorder="1"/>
    <xf numFmtId="43" fontId="3" fillId="9" borderId="0" xfId="3" applyFont="1" applyFill="1" applyBorder="1"/>
    <xf numFmtId="43" fontId="3" fillId="9" borderId="31" xfId="3" applyFont="1" applyFill="1" applyBorder="1"/>
    <xf numFmtId="0" fontId="4" fillId="2" borderId="1" xfId="0" applyFont="1" applyFill="1" applyBorder="1" applyAlignment="1">
      <alignment horizontal="left"/>
    </xf>
    <xf numFmtId="0" fontId="11" fillId="3" borderId="5" xfId="0" applyFont="1" applyFill="1" applyBorder="1" applyAlignment="1">
      <alignment wrapText="1"/>
    </xf>
    <xf numFmtId="0" fontId="4" fillId="0" borderId="0" xfId="0" applyFont="1" applyBorder="1"/>
    <xf numFmtId="0" fontId="28" fillId="0" borderId="0" xfId="1" applyBorder="1"/>
    <xf numFmtId="0" fontId="4" fillId="0" borderId="1" xfId="0" applyFont="1" applyFill="1" applyBorder="1"/>
    <xf numFmtId="0" fontId="4" fillId="0" borderId="0" xfId="0" applyFont="1" applyFill="1"/>
    <xf numFmtId="0" fontId="4" fillId="0" borderId="5" xfId="0" applyFont="1" applyFill="1" applyBorder="1"/>
    <xf numFmtId="0" fontId="8" fillId="0" borderId="13" xfId="0" applyFont="1" applyBorder="1"/>
    <xf numFmtId="0" fontId="9" fillId="0" borderId="29" xfId="0" applyFont="1" applyBorder="1"/>
    <xf numFmtId="0" fontId="8" fillId="0" borderId="2" xfId="0" applyFont="1" applyBorder="1"/>
    <xf numFmtId="0" fontId="9" fillId="0" borderId="0" xfId="0" applyFont="1" applyBorder="1"/>
    <xf numFmtId="0" fontId="9" fillId="0" borderId="31" xfId="0" applyFont="1" applyBorder="1"/>
    <xf numFmtId="0" fontId="9" fillId="0" borderId="30" xfId="0" applyFont="1" applyBorder="1"/>
    <xf numFmtId="0" fontId="9" fillId="0" borderId="11" xfId="0" applyFont="1" applyBorder="1"/>
    <xf numFmtId="0" fontId="9" fillId="0" borderId="35" xfId="0" applyFont="1" applyBorder="1"/>
    <xf numFmtId="0" fontId="9" fillId="0" borderId="32" xfId="0" applyFont="1" applyBorder="1"/>
    <xf numFmtId="0" fontId="9" fillId="0" borderId="14" xfId="0" applyFont="1" applyBorder="1"/>
    <xf numFmtId="0" fontId="9" fillId="0" borderId="34" xfId="0" applyFont="1" applyBorder="1"/>
    <xf numFmtId="0" fontId="9" fillId="0" borderId="3" xfId="0" applyFont="1" applyBorder="1"/>
    <xf numFmtId="165" fontId="1" fillId="2" borderId="31" xfId="0" applyNumberFormat="1" applyFont="1" applyFill="1" applyBorder="1" applyAlignment="1">
      <alignment horizontal="left"/>
    </xf>
    <xf numFmtId="0" fontId="1" fillId="2" borderId="31" xfId="0" applyFont="1" applyFill="1" applyBorder="1" applyAlignment="1">
      <alignment horizontal="left"/>
    </xf>
    <xf numFmtId="165" fontId="1" fillId="2" borderId="34" xfId="0" applyNumberFormat="1" applyFont="1" applyFill="1" applyBorder="1" applyAlignment="1">
      <alignment horizontal="left"/>
    </xf>
    <xf numFmtId="0" fontId="39" fillId="2" borderId="0" xfId="1" applyFont="1" applyFill="1" applyBorder="1" applyProtection="1"/>
    <xf numFmtId="43" fontId="18" fillId="2" borderId="0" xfId="3" applyFont="1" applyFill="1" applyBorder="1" applyProtection="1"/>
    <xf numFmtId="43" fontId="18" fillId="2" borderId="31" xfId="3" applyFont="1" applyFill="1" applyBorder="1" applyProtection="1"/>
    <xf numFmtId="0" fontId="39" fillId="0" borderId="0" xfId="1" applyFont="1" applyBorder="1"/>
    <xf numFmtId="43" fontId="18" fillId="2" borderId="6" xfId="3" applyFont="1" applyFill="1" applyBorder="1"/>
    <xf numFmtId="0" fontId="39" fillId="9" borderId="0" xfId="1" applyFont="1" applyFill="1" applyBorder="1"/>
    <xf numFmtId="0" fontId="39" fillId="0" borderId="0" xfId="1" applyFont="1" applyFill="1" applyBorder="1"/>
    <xf numFmtId="43" fontId="33" fillId="2" borderId="27" xfId="3" applyFont="1" applyFill="1" applyBorder="1"/>
    <xf numFmtId="0" fontId="40" fillId="9" borderId="30" xfId="1" applyFont="1" applyFill="1" applyBorder="1"/>
    <xf numFmtId="0" fontId="39" fillId="9" borderId="0" xfId="1" applyFont="1" applyFill="1" applyBorder="1" applyProtection="1">
      <protection locked="0"/>
    </xf>
    <xf numFmtId="43" fontId="18" fillId="2" borderId="13" xfId="3" applyFont="1" applyFill="1" applyBorder="1"/>
    <xf numFmtId="43" fontId="18" fillId="2" borderId="29" xfId="3" applyFont="1" applyFill="1" applyBorder="1"/>
    <xf numFmtId="43" fontId="18" fillId="2" borderId="28" xfId="3" applyFont="1" applyFill="1" applyBorder="1"/>
    <xf numFmtId="43" fontId="18" fillId="2" borderId="33" xfId="3" applyFont="1" applyFill="1" applyBorder="1"/>
    <xf numFmtId="0" fontId="39" fillId="2" borderId="0" xfId="1" applyFont="1" applyFill="1" applyBorder="1" applyAlignment="1" applyProtection="1">
      <alignment horizontal="left"/>
    </xf>
    <xf numFmtId="0" fontId="39" fillId="2" borderId="0" xfId="1" applyFont="1" applyFill="1" applyBorder="1" applyAlignment="1" applyProtection="1">
      <alignment horizontal="right"/>
    </xf>
    <xf numFmtId="0" fontId="39" fillId="9" borderId="30" xfId="1" applyFont="1" applyFill="1" applyBorder="1"/>
    <xf numFmtId="0" fontId="0" fillId="2" borderId="30" xfId="0" applyFont="1" applyFill="1" applyBorder="1"/>
    <xf numFmtId="0" fontId="0" fillId="2" borderId="0" xfId="0" applyFont="1" applyFill="1" applyBorder="1"/>
    <xf numFmtId="9" fontId="0" fillId="2" borderId="30" xfId="0" applyNumberFormat="1" applyFont="1" applyFill="1" applyBorder="1"/>
    <xf numFmtId="0" fontId="14" fillId="0" borderId="5" xfId="0" applyFont="1" applyBorder="1" applyAlignment="1">
      <alignment horizontal="left"/>
    </xf>
    <xf numFmtId="0" fontId="6" fillId="9" borderId="26" xfId="0" applyFont="1" applyFill="1" applyBorder="1"/>
    <xf numFmtId="0" fontId="25" fillId="9" borderId="26" xfId="0" applyFont="1" applyFill="1" applyBorder="1"/>
    <xf numFmtId="0" fontId="27" fillId="11" borderId="26" xfId="0" applyFont="1" applyFill="1" applyBorder="1" applyAlignment="1">
      <alignment horizontal="left"/>
    </xf>
    <xf numFmtId="0" fontId="9" fillId="11" borderId="26" xfId="0" applyFont="1" applyFill="1" applyBorder="1"/>
    <xf numFmtId="0" fontId="25" fillId="11" borderId="4" xfId="0" applyFont="1" applyFill="1" applyBorder="1"/>
    <xf numFmtId="0" fontId="0" fillId="6" borderId="26" xfId="0" applyFont="1" applyFill="1" applyBorder="1"/>
    <xf numFmtId="0" fontId="6" fillId="10" borderId="26" xfId="0" applyFont="1" applyFill="1" applyBorder="1"/>
    <xf numFmtId="0" fontId="0" fillId="10" borderId="26" xfId="0" applyFill="1" applyBorder="1" applyAlignment="1"/>
    <xf numFmtId="0" fontId="9" fillId="10" borderId="26" xfId="0" applyFont="1" applyFill="1" applyBorder="1" applyAlignment="1">
      <alignment wrapText="1"/>
    </xf>
    <xf numFmtId="0" fontId="9" fillId="10" borderId="26" xfId="0" applyFont="1" applyFill="1" applyBorder="1"/>
    <xf numFmtId="0" fontId="23" fillId="10" borderId="26" xfId="0" applyFont="1" applyFill="1" applyBorder="1"/>
    <xf numFmtId="0" fontId="12" fillId="10" borderId="26" xfId="0" applyFont="1" applyFill="1" applyBorder="1"/>
    <xf numFmtId="0" fontId="0" fillId="10" borderId="26" xfId="0" applyFill="1" applyBorder="1" applyAlignment="1">
      <alignment wrapText="1"/>
    </xf>
    <xf numFmtId="0" fontId="24" fillId="10" borderId="26" xfId="0" applyFont="1" applyFill="1" applyBorder="1" applyAlignment="1">
      <alignment wrapText="1"/>
    </xf>
    <xf numFmtId="0" fontId="9" fillId="10" borderId="37" xfId="0" applyFont="1" applyFill="1" applyBorder="1" applyAlignment="1">
      <alignment wrapText="1"/>
    </xf>
    <xf numFmtId="0" fontId="9" fillId="0" borderId="26" xfId="0" applyFont="1" applyBorder="1" applyAlignment="1"/>
    <xf numFmtId="0" fontId="15" fillId="0" borderId="38" xfId="0" applyFont="1" applyBorder="1" applyAlignment="1">
      <alignment horizontal="left"/>
    </xf>
    <xf numFmtId="0" fontId="0" fillId="0" borderId="26" xfId="0" applyBorder="1"/>
    <xf numFmtId="0" fontId="25" fillId="0" borderId="26" xfId="0" applyFont="1" applyFill="1" applyBorder="1"/>
    <xf numFmtId="0" fontId="1" fillId="0" borderId="26" xfId="0" applyFont="1" applyBorder="1"/>
    <xf numFmtId="0" fontId="37" fillId="0" borderId="26" xfId="5" applyBorder="1"/>
    <xf numFmtId="0" fontId="1" fillId="0" borderId="26" xfId="0" applyFont="1" applyBorder="1" applyAlignment="1">
      <alignment horizontal="left"/>
    </xf>
    <xf numFmtId="0" fontId="0" fillId="0" borderId="4" xfId="0" applyBorder="1"/>
    <xf numFmtId="0" fontId="11" fillId="3" borderId="5" xfId="0" applyFont="1" applyFill="1" applyBorder="1" applyAlignment="1">
      <alignment wrapText="1"/>
    </xf>
    <xf numFmtId="0" fontId="1" fillId="3" borderId="5" xfId="0" applyFont="1" applyFill="1" applyBorder="1" applyAlignment="1">
      <alignment wrapText="1"/>
    </xf>
    <xf numFmtId="0" fontId="3" fillId="0" borderId="0" xfId="0" applyFont="1" applyAlignment="1">
      <alignment vertical="center"/>
    </xf>
    <xf numFmtId="0" fontId="14" fillId="0" borderId="30" xfId="1" applyFont="1" applyFill="1" applyBorder="1"/>
    <xf numFmtId="0" fontId="14" fillId="9" borderId="30" xfId="1" applyFont="1" applyFill="1" applyBorder="1"/>
    <xf numFmtId="164" fontId="0" fillId="2" borderId="0" xfId="0" applyNumberFormat="1" applyFill="1"/>
    <xf numFmtId="0" fontId="35" fillId="0" borderId="15" xfId="0" applyFont="1" applyFill="1" applyBorder="1" applyAlignment="1">
      <alignment horizontal="center"/>
    </xf>
    <xf numFmtId="0" fontId="0" fillId="0" borderId="27" xfId="0" applyBorder="1" applyAlignment="1">
      <alignment horizontal="center"/>
    </xf>
    <xf numFmtId="0" fontId="0" fillId="0" borderId="6" xfId="0" applyBorder="1" applyAlignment="1">
      <alignment horizontal="center"/>
    </xf>
    <xf numFmtId="0" fontId="35" fillId="14" borderId="15" xfId="0" applyFont="1" applyFill="1" applyBorder="1" applyAlignment="1">
      <alignment horizontal="center"/>
    </xf>
    <xf numFmtId="0" fontId="16" fillId="0" borderId="15" xfId="0" applyFont="1" applyFill="1" applyBorder="1" applyAlignment="1">
      <alignment horizontal="center"/>
    </xf>
    <xf numFmtId="0" fontId="22" fillId="10" borderId="26" xfId="0" applyFont="1" applyFill="1" applyBorder="1" applyAlignment="1">
      <alignment wrapText="1"/>
    </xf>
    <xf numFmtId="0" fontId="0" fillId="10" borderId="26" xfId="0" applyFill="1" applyBorder="1" applyAlignment="1">
      <alignment wrapText="1"/>
    </xf>
    <xf numFmtId="0" fontId="9" fillId="10" borderId="26" xfId="0" applyFont="1" applyFill="1" applyBorder="1" applyAlignment="1">
      <alignment wrapText="1"/>
    </xf>
    <xf numFmtId="0" fontId="0" fillId="0" borderId="26" xfId="0" applyBorder="1" applyAlignment="1">
      <alignment wrapText="1"/>
    </xf>
    <xf numFmtId="0" fontId="17" fillId="9" borderId="0" xfId="0" applyFont="1" applyFill="1" applyAlignment="1">
      <alignment horizontal="center"/>
    </xf>
    <xf numFmtId="0" fontId="17" fillId="9" borderId="14" xfId="0" applyFont="1" applyFill="1" applyBorder="1" applyAlignment="1">
      <alignment horizontal="center"/>
    </xf>
    <xf numFmtId="0" fontId="3" fillId="9" borderId="6" xfId="0" applyFont="1" applyFill="1" applyBorder="1" applyAlignment="1">
      <alignment horizontal="left"/>
    </xf>
    <xf numFmtId="0" fontId="0" fillId="9" borderId="1" xfId="0" applyFill="1" applyBorder="1" applyAlignment="1">
      <alignment horizontal="left"/>
    </xf>
    <xf numFmtId="0" fontId="3" fillId="0" borderId="16" xfId="0" applyFont="1" applyBorder="1" applyAlignment="1">
      <alignment horizontal="left"/>
    </xf>
    <xf numFmtId="0" fontId="0" fillId="0" borderId="1" xfId="0" applyBorder="1" applyAlignment="1">
      <alignment horizontal="left"/>
    </xf>
    <xf numFmtId="0" fontId="3" fillId="0" borderId="36" xfId="0" applyFont="1" applyBorder="1" applyAlignment="1"/>
    <xf numFmtId="0" fontId="3" fillId="0" borderId="27" xfId="0" applyFont="1" applyBorder="1" applyAlignment="1"/>
    <xf numFmtId="0" fontId="3" fillId="0" borderId="6" xfId="0" applyFont="1" applyBorder="1" applyAlignment="1"/>
    <xf numFmtId="0" fontId="3" fillId="0" borderId="16" xfId="0" applyFont="1" applyBorder="1" applyAlignment="1"/>
    <xf numFmtId="0" fontId="0" fillId="0" borderId="1" xfId="0" applyBorder="1" applyAlignment="1"/>
    <xf numFmtId="0" fontId="10" fillId="0" borderId="1" xfId="0" applyFont="1" applyFill="1" applyBorder="1" applyAlignment="1">
      <alignment wrapText="1"/>
    </xf>
    <xf numFmtId="0" fontId="10" fillId="0" borderId="1" xfId="0" applyFont="1" applyFill="1" applyBorder="1" applyAlignment="1"/>
    <xf numFmtId="0" fontId="3" fillId="0" borderId="36" xfId="0" applyFont="1" applyBorder="1" applyAlignment="1">
      <alignment horizontal="left"/>
    </xf>
    <xf numFmtId="0" fontId="3" fillId="0" borderId="27" xfId="0" applyFont="1" applyBorder="1" applyAlignment="1">
      <alignment horizontal="left"/>
    </xf>
    <xf numFmtId="0" fontId="3" fillId="0" borderId="6" xfId="0" applyFont="1" applyBorder="1" applyAlignment="1">
      <alignment horizontal="left"/>
    </xf>
    <xf numFmtId="0" fontId="3" fillId="9" borderId="36" xfId="0" applyFont="1" applyFill="1" applyBorder="1" applyAlignment="1">
      <alignment horizontal="left"/>
    </xf>
    <xf numFmtId="0" fontId="3" fillId="9" borderId="27" xfId="0" applyFont="1" applyFill="1" applyBorder="1" applyAlignment="1">
      <alignment horizontal="left"/>
    </xf>
    <xf numFmtId="0" fontId="1" fillId="3" borderId="5" xfId="0" applyFont="1" applyFill="1" applyBorder="1" applyAlignment="1">
      <alignment wrapText="1"/>
    </xf>
    <xf numFmtId="0" fontId="0" fillId="3" borderId="4" xfId="0" applyFont="1" applyFill="1" applyBorder="1" applyAlignment="1"/>
    <xf numFmtId="0" fontId="1" fillId="3" borderId="2" xfId="0" applyFont="1" applyFill="1" applyBorder="1" applyAlignment="1">
      <alignment wrapText="1"/>
    </xf>
    <xf numFmtId="0" fontId="0" fillId="3" borderId="3" xfId="0" applyFont="1" applyFill="1" applyBorder="1" applyAlignment="1"/>
    <xf numFmtId="0" fontId="1" fillId="3" borderId="17" xfId="0" applyFont="1" applyFill="1" applyBorder="1" applyAlignment="1">
      <alignment horizontal="left" wrapText="1"/>
    </xf>
    <xf numFmtId="0" fontId="0" fillId="3" borderId="18" xfId="0" applyFont="1" applyFill="1" applyBorder="1" applyAlignment="1">
      <alignment horizontal="left"/>
    </xf>
    <xf numFmtId="0" fontId="11" fillId="3" borderId="13" xfId="0" applyFont="1" applyFill="1" applyBorder="1" applyAlignment="1">
      <alignment horizontal="left" wrapText="1"/>
    </xf>
    <xf numFmtId="0" fontId="2" fillId="3" borderId="14" xfId="0" applyFont="1" applyFill="1" applyBorder="1" applyAlignment="1">
      <alignment horizontal="left"/>
    </xf>
    <xf numFmtId="0" fontId="11" fillId="3" borderId="5" xfId="0" applyFont="1" applyFill="1" applyBorder="1" applyAlignment="1">
      <alignment wrapText="1"/>
    </xf>
    <xf numFmtId="0" fontId="2" fillId="3" borderId="4" xfId="0" applyFont="1" applyFill="1" applyBorder="1" applyAlignment="1"/>
    <xf numFmtId="0" fontId="11" fillId="3" borderId="2" xfId="0" applyFont="1" applyFill="1" applyBorder="1" applyAlignment="1">
      <alignment wrapText="1"/>
    </xf>
    <xf numFmtId="0" fontId="2" fillId="3" borderId="3" xfId="0" applyFont="1" applyFill="1" applyBorder="1" applyAlignment="1"/>
    <xf numFmtId="0" fontId="7" fillId="7" borderId="7" xfId="0" applyFont="1" applyFill="1" applyBorder="1" applyAlignment="1">
      <alignment horizontal="center"/>
    </xf>
    <xf numFmtId="0" fontId="0" fillId="7" borderId="8" xfId="0" applyFill="1" applyBorder="1" applyAlignment="1">
      <alignment horizontal="center"/>
    </xf>
    <xf numFmtId="0" fontId="7" fillId="9" borderId="7" xfId="0" applyFont="1" applyFill="1" applyBorder="1" applyAlignment="1">
      <alignment horizontal="center"/>
    </xf>
    <xf numFmtId="0" fontId="0" fillId="9" borderId="8" xfId="0" applyFill="1" applyBorder="1" applyAlignment="1">
      <alignment horizontal="center"/>
    </xf>
    <xf numFmtId="0" fontId="7" fillId="7" borderId="20" xfId="0" applyFont="1" applyFill="1" applyBorder="1" applyAlignment="1">
      <alignment horizontal="center"/>
    </xf>
    <xf numFmtId="0" fontId="0" fillId="7" borderId="0" xfId="0" applyFill="1" applyBorder="1" applyAlignment="1">
      <alignment horizontal="center"/>
    </xf>
    <xf numFmtId="0" fontId="7" fillId="9" borderId="20" xfId="0" applyFont="1" applyFill="1" applyBorder="1" applyAlignment="1">
      <alignment horizontal="center"/>
    </xf>
    <xf numFmtId="0" fontId="0" fillId="9" borderId="0" xfId="0" applyFill="1" applyBorder="1" applyAlignment="1">
      <alignment horizontal="center"/>
    </xf>
    <xf numFmtId="0" fontId="11" fillId="7" borderId="16" xfId="0" applyFont="1" applyFill="1" applyBorder="1" applyAlignment="1">
      <alignment horizontal="center"/>
    </xf>
    <xf numFmtId="0" fontId="2" fillId="7" borderId="1" xfId="0" applyFont="1" applyFill="1" applyBorder="1" applyAlignment="1">
      <alignment horizontal="center"/>
    </xf>
    <xf numFmtId="0" fontId="11" fillId="7" borderId="6" xfId="0" applyFont="1" applyFill="1" applyBorder="1" applyAlignment="1">
      <alignment horizontal="center"/>
    </xf>
    <xf numFmtId="0" fontId="20" fillId="6" borderId="5" xfId="0" applyFont="1" applyFill="1" applyBorder="1" applyAlignment="1">
      <alignment wrapText="1"/>
    </xf>
    <xf numFmtId="0" fontId="21" fillId="6" borderId="4" xfId="0" applyFont="1" applyFill="1" applyBorder="1" applyAlignment="1"/>
    <xf numFmtId="0" fontId="11" fillId="3" borderId="17" xfId="0" applyFont="1" applyFill="1" applyBorder="1" applyAlignment="1">
      <alignment horizontal="left" wrapText="1"/>
    </xf>
    <xf numFmtId="0" fontId="2" fillId="3" borderId="18" xfId="0" applyFont="1" applyFill="1" applyBorder="1" applyAlignment="1">
      <alignment horizontal="left"/>
    </xf>
    <xf numFmtId="0" fontId="7" fillId="0" borderId="7" xfId="0" applyFont="1" applyBorder="1" applyAlignment="1">
      <alignment horizontal="center"/>
    </xf>
    <xf numFmtId="0" fontId="0" fillId="0" borderId="8" xfId="0" applyBorder="1" applyAlignment="1">
      <alignment horizontal="center"/>
    </xf>
    <xf numFmtId="0" fontId="7" fillId="0" borderId="10" xfId="0" applyFont="1" applyBorder="1" applyAlignment="1">
      <alignment horizontal="center"/>
    </xf>
    <xf numFmtId="0" fontId="0" fillId="0" borderId="11" xfId="0" applyBorder="1" applyAlignment="1">
      <alignment horizontal="center"/>
    </xf>
    <xf numFmtId="0" fontId="1" fillId="7" borderId="6" xfId="0" applyFont="1" applyFill="1" applyBorder="1" applyAlignment="1">
      <alignment horizontal="center"/>
    </xf>
    <xf numFmtId="0" fontId="0" fillId="7" borderId="1" xfId="0" applyFont="1" applyFill="1" applyBorder="1" applyAlignment="1">
      <alignment horizontal="center"/>
    </xf>
    <xf numFmtId="0" fontId="7" fillId="9" borderId="10" xfId="0" applyFont="1" applyFill="1" applyBorder="1" applyAlignment="1">
      <alignment horizontal="center"/>
    </xf>
    <xf numFmtId="0" fontId="0" fillId="9" borderId="11" xfId="0" applyFill="1" applyBorder="1" applyAlignment="1">
      <alignment horizontal="center"/>
    </xf>
    <xf numFmtId="0" fontId="1" fillId="3" borderId="13" xfId="0" applyFont="1" applyFill="1" applyBorder="1" applyAlignment="1">
      <alignment horizontal="left" wrapText="1"/>
    </xf>
    <xf numFmtId="0" fontId="0" fillId="3" borderId="14" xfId="0" applyFont="1" applyFill="1" applyBorder="1" applyAlignment="1">
      <alignment horizontal="left"/>
    </xf>
    <xf numFmtId="0" fontId="7" fillId="7" borderId="0" xfId="0" applyFont="1" applyFill="1" applyBorder="1" applyAlignment="1">
      <alignment horizontal="center"/>
    </xf>
    <xf numFmtId="0" fontId="7" fillId="7" borderId="21" xfId="0" applyFont="1" applyFill="1" applyBorder="1" applyAlignment="1">
      <alignment horizontal="center"/>
    </xf>
    <xf numFmtId="0" fontId="7" fillId="9" borderId="0" xfId="0" applyFont="1" applyFill="1" applyBorder="1" applyAlignment="1">
      <alignment horizontal="center"/>
    </xf>
    <xf numFmtId="0" fontId="7" fillId="7" borderId="8" xfId="0" applyFont="1" applyFill="1" applyBorder="1" applyAlignment="1">
      <alignment horizontal="center"/>
    </xf>
    <xf numFmtId="0" fontId="7" fillId="7" borderId="9" xfId="0" applyFont="1" applyFill="1" applyBorder="1" applyAlignment="1">
      <alignment horizontal="center"/>
    </xf>
    <xf numFmtId="0" fontId="7" fillId="9" borderId="8" xfId="0" applyFont="1" applyFill="1" applyBorder="1" applyAlignment="1">
      <alignment horizontal="center"/>
    </xf>
    <xf numFmtId="0" fontId="3" fillId="2" borderId="36" xfId="0" applyFont="1" applyFill="1" applyBorder="1" applyAlignment="1">
      <alignment horizontal="left"/>
    </xf>
    <xf numFmtId="0" fontId="3" fillId="2" borderId="27" xfId="0" applyFont="1" applyFill="1" applyBorder="1" applyAlignment="1">
      <alignment horizontal="left"/>
    </xf>
    <xf numFmtId="0" fontId="3" fillId="2" borderId="6" xfId="0" applyFont="1" applyFill="1" applyBorder="1" applyAlignment="1">
      <alignment horizontal="left"/>
    </xf>
    <xf numFmtId="0" fontId="3" fillId="2" borderId="16" xfId="0" applyFont="1" applyFill="1" applyBorder="1" applyAlignment="1">
      <alignment horizontal="left"/>
    </xf>
    <xf numFmtId="0" fontId="0" fillId="2" borderId="1" xfId="0" applyFill="1" applyBorder="1" applyAlignment="1">
      <alignment horizontal="left"/>
    </xf>
    <xf numFmtId="0" fontId="10" fillId="9" borderId="5" xfId="0" applyFont="1" applyFill="1" applyBorder="1" applyAlignment="1">
      <alignment wrapText="1"/>
    </xf>
    <xf numFmtId="0" fontId="10" fillId="9" borderId="4" xfId="0" applyFont="1" applyFill="1" applyBorder="1" applyAlignment="1">
      <alignment wrapText="1"/>
    </xf>
    <xf numFmtId="0" fontId="11" fillId="7" borderId="36" xfId="0" applyFont="1" applyFill="1" applyBorder="1" applyAlignment="1">
      <alignment horizontal="center"/>
    </xf>
    <xf numFmtId="0" fontId="11" fillId="3" borderId="4" xfId="0" applyFont="1" applyFill="1" applyBorder="1" applyAlignment="1">
      <alignment wrapText="1"/>
    </xf>
    <xf numFmtId="0" fontId="1" fillId="3" borderId="4" xfId="0" applyFont="1" applyFill="1" applyBorder="1" applyAlignment="1">
      <alignment wrapText="1"/>
    </xf>
    <xf numFmtId="0" fontId="11" fillId="2" borderId="5" xfId="0" applyFont="1" applyFill="1" applyBorder="1" applyAlignment="1">
      <alignment wrapText="1"/>
    </xf>
    <xf numFmtId="0" fontId="11" fillId="2" borderId="4" xfId="0" applyFont="1" applyFill="1" applyBorder="1" applyAlignment="1">
      <alignment wrapText="1"/>
    </xf>
    <xf numFmtId="0" fontId="11" fillId="2" borderId="25" xfId="0" applyFont="1" applyFill="1" applyBorder="1" applyAlignment="1">
      <alignment horizontal="left" wrapText="1"/>
    </xf>
    <xf numFmtId="0" fontId="11" fillId="2" borderId="39" xfId="0" applyFont="1" applyFill="1" applyBorder="1" applyAlignment="1">
      <alignment horizontal="left" wrapText="1"/>
    </xf>
    <xf numFmtId="0" fontId="1" fillId="7" borderId="36" xfId="0" applyFont="1" applyFill="1" applyBorder="1" applyAlignment="1">
      <alignment horizontal="center"/>
    </xf>
    <xf numFmtId="0" fontId="1" fillId="3" borderId="5" xfId="0" applyFont="1" applyFill="1" applyBorder="1" applyAlignment="1">
      <alignment horizontal="left" wrapText="1"/>
    </xf>
    <xf numFmtId="0" fontId="1" fillId="3" borderId="4" xfId="0" applyFont="1" applyFill="1" applyBorder="1" applyAlignment="1">
      <alignment horizontal="left" wrapText="1"/>
    </xf>
    <xf numFmtId="0" fontId="11" fillId="3" borderId="5" xfId="0" applyFont="1" applyFill="1" applyBorder="1" applyAlignment="1">
      <alignment horizontal="left" wrapText="1"/>
    </xf>
    <xf numFmtId="0" fontId="11" fillId="3" borderId="4" xfId="0" applyFont="1" applyFill="1" applyBorder="1" applyAlignment="1">
      <alignment horizontal="left" wrapText="1"/>
    </xf>
    <xf numFmtId="0" fontId="7" fillId="0" borderId="8" xfId="0" applyFont="1" applyBorder="1" applyAlignment="1">
      <alignment horizontal="center"/>
    </xf>
    <xf numFmtId="0" fontId="7" fillId="0" borderId="9" xfId="0" applyFont="1" applyBorder="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9" borderId="11" xfId="0" applyFont="1" applyFill="1" applyBorder="1" applyAlignment="1">
      <alignment horizontal="center"/>
    </xf>
    <xf numFmtId="0" fontId="1" fillId="3" borderId="25" xfId="0" applyFont="1" applyFill="1" applyBorder="1" applyAlignment="1">
      <alignment horizontal="left" wrapText="1"/>
    </xf>
    <xf numFmtId="0" fontId="1" fillId="3" borderId="39" xfId="0" applyFont="1" applyFill="1" applyBorder="1" applyAlignment="1">
      <alignment horizontal="left" wrapText="1"/>
    </xf>
    <xf numFmtId="0" fontId="20" fillId="6" borderId="4" xfId="0" applyFont="1" applyFill="1" applyBorder="1" applyAlignment="1">
      <alignment wrapText="1"/>
    </xf>
    <xf numFmtId="0" fontId="11" fillId="3" borderId="25" xfId="0" applyFont="1" applyFill="1" applyBorder="1" applyAlignment="1">
      <alignment horizontal="left" wrapText="1"/>
    </xf>
    <xf numFmtId="0" fontId="11" fillId="3" borderId="39" xfId="0" applyFont="1" applyFill="1" applyBorder="1" applyAlignment="1">
      <alignment horizontal="left" wrapText="1"/>
    </xf>
    <xf numFmtId="0" fontId="10" fillId="9" borderId="1" xfId="0" applyFont="1" applyFill="1" applyBorder="1" applyAlignment="1">
      <alignment wrapText="1"/>
    </xf>
    <xf numFmtId="0" fontId="10" fillId="9" borderId="1" xfId="0" applyFont="1" applyFill="1" applyBorder="1" applyAlignment="1"/>
    <xf numFmtId="0" fontId="11" fillId="2" borderId="2" xfId="0" applyFont="1" applyFill="1" applyBorder="1" applyAlignment="1">
      <alignment wrapText="1"/>
    </xf>
    <xf numFmtId="0" fontId="2" fillId="2" borderId="3" xfId="0" applyFont="1" applyFill="1" applyBorder="1" applyAlignment="1"/>
    <xf numFmtId="0" fontId="11" fillId="2" borderId="17" xfId="0" applyFont="1" applyFill="1" applyBorder="1" applyAlignment="1">
      <alignment horizontal="left" wrapText="1"/>
    </xf>
    <xf numFmtId="0" fontId="2" fillId="2" borderId="18" xfId="0" applyFont="1" applyFill="1" applyBorder="1" applyAlignment="1">
      <alignment horizontal="left"/>
    </xf>
    <xf numFmtId="0" fontId="38" fillId="2" borderId="0" xfId="1" applyFont="1" applyFill="1" applyBorder="1" applyAlignment="1" applyProtection="1">
      <alignment horizontal="left"/>
    </xf>
    <xf numFmtId="0" fontId="30" fillId="0" borderId="2" xfId="1" applyFont="1" applyBorder="1" applyAlignment="1">
      <alignment horizontal="center"/>
    </xf>
    <xf numFmtId="0" fontId="7" fillId="0" borderId="13" xfId="0" applyFont="1" applyBorder="1" applyAlignment="1">
      <alignment horizontal="center"/>
    </xf>
    <xf numFmtId="0" fontId="7" fillId="0" borderId="29" xfId="0" applyFont="1" applyBorder="1" applyAlignment="1">
      <alignment horizontal="center"/>
    </xf>
    <xf numFmtId="0" fontId="30" fillId="9" borderId="2" xfId="1" applyFont="1" applyFill="1" applyBorder="1" applyAlignment="1">
      <alignment horizontal="center"/>
    </xf>
    <xf numFmtId="0" fontId="7" fillId="9" borderId="13" xfId="0" applyFont="1" applyFill="1" applyBorder="1" applyAlignment="1">
      <alignment horizontal="center"/>
    </xf>
    <xf numFmtId="0" fontId="7" fillId="9" borderId="29" xfId="0" applyFont="1" applyFill="1" applyBorder="1" applyAlignment="1">
      <alignment horizontal="center"/>
    </xf>
  </cellXfs>
  <cellStyles count="6">
    <cellStyle name="Comma 2" xfId="3" xr:uid="{00000000-0005-0000-0000-000000000000}"/>
    <cellStyle name="Currency 2" xfId="2" xr:uid="{00000000-0005-0000-0000-000001000000}"/>
    <cellStyle name="Hyperlink" xfId="5" builtinId="8"/>
    <cellStyle name="Normal" xfId="0" builtinId="0"/>
    <cellStyle name="Normal 2" xfId="1" xr:uid="{00000000-0005-0000-0000-000004000000}"/>
    <cellStyle name="Percent 2" xfId="4"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66675</xdr:colOff>
      <xdr:row>8</xdr:row>
      <xdr:rowOff>38100</xdr:rowOff>
    </xdr:from>
    <xdr:to>
      <xdr:col>2</xdr:col>
      <xdr:colOff>190500</xdr:colOff>
      <xdr:row>9</xdr:row>
      <xdr:rowOff>0</xdr:rowOff>
    </xdr:to>
    <xdr:pic>
      <xdr:nvPicPr>
        <xdr:cNvPr id="2" name="Picture 1" descr="BD21298_">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333500"/>
          <a:ext cx="1238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61</xdr:row>
      <xdr:rowOff>19050</xdr:rowOff>
    </xdr:from>
    <xdr:to>
      <xdr:col>1</xdr:col>
      <xdr:colOff>0</xdr:colOff>
      <xdr:row>76</xdr:row>
      <xdr:rowOff>105013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575" y="12144375"/>
          <a:ext cx="8105775" cy="2952988"/>
        </a:xfrm>
        <a:prstGeom prst="rect">
          <a:avLst/>
        </a:prstGeom>
      </xdr:spPr>
    </xdr:pic>
    <xdr:clientData/>
  </xdr:twoCellAnchor>
  <xdr:twoCellAnchor editAs="oneCell">
    <xdr:from>
      <xdr:col>0</xdr:col>
      <xdr:colOff>0</xdr:colOff>
      <xdr:row>84</xdr:row>
      <xdr:rowOff>31467</xdr:rowOff>
    </xdr:from>
    <xdr:to>
      <xdr:col>1</xdr:col>
      <xdr:colOff>9525</xdr:colOff>
      <xdr:row>97</xdr:row>
      <xdr:rowOff>165568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6547817"/>
          <a:ext cx="8143875" cy="2610601"/>
        </a:xfrm>
        <a:prstGeom prst="rect">
          <a:avLst/>
        </a:prstGeom>
      </xdr:spPr>
    </xdr:pic>
    <xdr:clientData/>
  </xdr:twoCellAnchor>
  <xdr:twoCellAnchor editAs="oneCell">
    <xdr:from>
      <xdr:col>0</xdr:col>
      <xdr:colOff>0</xdr:colOff>
      <xdr:row>190</xdr:row>
      <xdr:rowOff>0</xdr:rowOff>
    </xdr:from>
    <xdr:to>
      <xdr:col>0</xdr:col>
      <xdr:colOff>7942858</xdr:colOff>
      <xdr:row>195</xdr:row>
      <xdr:rowOff>142738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0" y="37528500"/>
          <a:ext cx="7942858" cy="1095238"/>
        </a:xfrm>
        <a:prstGeom prst="rect">
          <a:avLst/>
        </a:prstGeom>
      </xdr:spPr>
    </xdr:pic>
    <xdr:clientData/>
  </xdr:twoCellAnchor>
  <xdr:twoCellAnchor editAs="oneCell">
    <xdr:from>
      <xdr:col>0</xdr:col>
      <xdr:colOff>0</xdr:colOff>
      <xdr:row>177</xdr:row>
      <xdr:rowOff>0</xdr:rowOff>
    </xdr:from>
    <xdr:to>
      <xdr:col>0</xdr:col>
      <xdr:colOff>7952381</xdr:colOff>
      <xdr:row>183</xdr:row>
      <xdr:rowOff>57000</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0" y="35052000"/>
          <a:ext cx="7952381" cy="1200000"/>
        </a:xfrm>
        <a:prstGeom prst="rect">
          <a:avLst/>
        </a:prstGeom>
      </xdr:spPr>
    </xdr:pic>
    <xdr:clientData/>
  </xdr:twoCellAnchor>
  <xdr:twoCellAnchor editAs="oneCell">
    <xdr:from>
      <xdr:col>0</xdr:col>
      <xdr:colOff>0</xdr:colOff>
      <xdr:row>165</xdr:row>
      <xdr:rowOff>0</xdr:rowOff>
    </xdr:from>
    <xdr:to>
      <xdr:col>0</xdr:col>
      <xdr:colOff>7971429</xdr:colOff>
      <xdr:row>169</xdr:row>
      <xdr:rowOff>142762</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0" y="32766000"/>
          <a:ext cx="7971429" cy="904762"/>
        </a:xfrm>
        <a:prstGeom prst="rect">
          <a:avLst/>
        </a:prstGeom>
      </xdr:spPr>
    </xdr:pic>
    <xdr:clientData/>
  </xdr:twoCellAnchor>
  <xdr:twoCellAnchor editAs="oneCell">
    <xdr:from>
      <xdr:col>0</xdr:col>
      <xdr:colOff>0</xdr:colOff>
      <xdr:row>153</xdr:row>
      <xdr:rowOff>0</xdr:rowOff>
    </xdr:from>
    <xdr:to>
      <xdr:col>0</xdr:col>
      <xdr:colOff>7980953</xdr:colOff>
      <xdr:row>157</xdr:row>
      <xdr:rowOff>114191</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0" y="30480000"/>
          <a:ext cx="7980953" cy="876191"/>
        </a:xfrm>
        <a:prstGeom prst="rect">
          <a:avLst/>
        </a:prstGeom>
      </xdr:spPr>
    </xdr:pic>
    <xdr:clientData/>
  </xdr:twoCellAnchor>
  <xdr:twoCellAnchor editAs="oneCell">
    <xdr:from>
      <xdr:col>0</xdr:col>
      <xdr:colOff>0</xdr:colOff>
      <xdr:row>135</xdr:row>
      <xdr:rowOff>0</xdr:rowOff>
    </xdr:from>
    <xdr:to>
      <xdr:col>0</xdr:col>
      <xdr:colOff>7971429</xdr:colOff>
      <xdr:row>147</xdr:row>
      <xdr:rowOff>47333</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8"/>
        <a:stretch>
          <a:fillRect/>
        </a:stretch>
      </xdr:blipFill>
      <xdr:spPr>
        <a:xfrm>
          <a:off x="0" y="27241500"/>
          <a:ext cx="7971429" cy="2333333"/>
        </a:xfrm>
        <a:prstGeom prst="rect">
          <a:avLst/>
        </a:prstGeom>
      </xdr:spPr>
    </xdr:pic>
    <xdr:clientData/>
  </xdr:twoCellAnchor>
  <xdr:twoCellAnchor editAs="oneCell">
    <xdr:from>
      <xdr:col>0</xdr:col>
      <xdr:colOff>0</xdr:colOff>
      <xdr:row>120</xdr:row>
      <xdr:rowOff>0</xdr:rowOff>
    </xdr:from>
    <xdr:to>
      <xdr:col>0</xdr:col>
      <xdr:colOff>7972425</xdr:colOff>
      <xdr:row>126</xdr:row>
      <xdr:rowOff>104775</xdr:rowOff>
    </xdr:to>
    <xdr:pic>
      <xdr:nvPicPr>
        <xdr:cNvPr id="19" name="Picture 18" descr="C:\Users\OSPRNI~1\AppData\Local\Temp\SNAGHTML5cfa10d.PN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24384000"/>
          <a:ext cx="7972425"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8000001</xdr:colOff>
      <xdr:row>113</xdr:row>
      <xdr:rowOff>47381</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0"/>
        <a:stretch>
          <a:fillRect/>
        </a:stretch>
      </xdr:blipFill>
      <xdr:spPr>
        <a:xfrm>
          <a:off x="0" y="21145500"/>
          <a:ext cx="8000001" cy="19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lm.edu/research/forms.html" TargetMode="External"/><Relationship Id="rId1" Type="http://schemas.openxmlformats.org/officeDocument/2006/relationships/hyperlink" Target="http://www.ulm.edu/controller/ap/travel.ht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8"/>
  <sheetViews>
    <sheetView showGridLines="0" zoomScaleNormal="100" workbookViewId="0">
      <selection activeCell="F15" sqref="F15"/>
    </sheetView>
  </sheetViews>
  <sheetFormatPr defaultRowHeight="15" x14ac:dyDescent="0.25"/>
  <cols>
    <col min="1" max="1" width="122" customWidth="1"/>
    <col min="3" max="3" width="7.85546875" customWidth="1"/>
    <col min="5" max="5" width="10.5703125" customWidth="1"/>
    <col min="6" max="6" width="8.140625" customWidth="1"/>
    <col min="8" max="8" width="7.28515625" customWidth="1"/>
    <col min="9" max="9" width="7.5703125" customWidth="1"/>
    <col min="11" max="11" width="8" customWidth="1"/>
  </cols>
  <sheetData>
    <row r="1" spans="1:19" s="52" customFormat="1" ht="18.75" x14ac:dyDescent="0.3">
      <c r="A1" s="309" t="s">
        <v>178</v>
      </c>
      <c r="C1" s="174" t="s">
        <v>105</v>
      </c>
      <c r="D1" s="175"/>
      <c r="E1" s="175"/>
      <c r="F1" s="175"/>
      <c r="G1" s="175"/>
      <c r="H1" s="175"/>
      <c r="I1" s="175"/>
      <c r="J1" s="175"/>
      <c r="K1" s="176"/>
      <c r="L1" s="175"/>
      <c r="M1" s="175"/>
      <c r="N1" s="175"/>
      <c r="O1" s="175"/>
      <c r="P1" s="175"/>
      <c r="Q1" s="175"/>
      <c r="R1" s="175"/>
      <c r="S1" s="175"/>
    </row>
    <row r="2" spans="1:19" s="52" customFormat="1" ht="18.75" x14ac:dyDescent="0.3">
      <c r="A2" s="310" t="s">
        <v>24</v>
      </c>
      <c r="C2" s="174" t="s">
        <v>84</v>
      </c>
      <c r="D2" s="175"/>
      <c r="E2" s="175"/>
      <c r="F2" s="175"/>
      <c r="G2" s="175"/>
      <c r="H2" s="175"/>
      <c r="I2" s="175"/>
      <c r="J2" s="175"/>
      <c r="K2" s="176"/>
      <c r="L2" s="175"/>
      <c r="M2" s="175"/>
      <c r="N2" s="175"/>
      <c r="O2" s="175"/>
      <c r="P2" s="175"/>
      <c r="Q2" s="175"/>
      <c r="R2" s="175"/>
      <c r="S2" s="175"/>
    </row>
    <row r="3" spans="1:19" s="52" customFormat="1" ht="15.75" x14ac:dyDescent="0.25">
      <c r="A3" s="311" t="s">
        <v>110</v>
      </c>
      <c r="C3" s="175"/>
      <c r="D3" s="175"/>
      <c r="E3" s="175"/>
      <c r="F3" s="175"/>
      <c r="G3" s="175"/>
      <c r="H3" s="175"/>
      <c r="I3" s="175"/>
      <c r="J3" s="175"/>
      <c r="K3" s="175"/>
      <c r="L3" s="175"/>
      <c r="M3" s="175"/>
      <c r="N3" s="175"/>
      <c r="O3" s="175"/>
      <c r="P3" s="175"/>
      <c r="Q3" s="175"/>
      <c r="R3" s="175"/>
      <c r="S3" s="175"/>
    </row>
    <row r="4" spans="1:19" s="52" customFormat="1" ht="18" customHeight="1" x14ac:dyDescent="0.25">
      <c r="A4" s="311"/>
      <c r="C4" s="348" t="s">
        <v>85</v>
      </c>
      <c r="D4" s="348"/>
      <c r="E4" s="177"/>
      <c r="F4" s="348" t="s">
        <v>86</v>
      </c>
      <c r="G4" s="348"/>
      <c r="H4" s="177"/>
      <c r="I4" s="348" t="s">
        <v>87</v>
      </c>
      <c r="J4" s="348"/>
      <c r="K4" s="178"/>
      <c r="L4" s="348" t="s">
        <v>88</v>
      </c>
      <c r="M4" s="348"/>
      <c r="N4" s="178"/>
      <c r="O4" s="348" t="s">
        <v>89</v>
      </c>
      <c r="P4" s="348"/>
      <c r="Q4" s="178"/>
      <c r="R4" s="348" t="s">
        <v>90</v>
      </c>
      <c r="S4" s="348"/>
    </row>
    <row r="5" spans="1:19" s="52" customFormat="1" ht="15.75" x14ac:dyDescent="0.25">
      <c r="A5" s="311" t="s">
        <v>144</v>
      </c>
      <c r="C5" s="349" t="s">
        <v>78</v>
      </c>
      <c r="D5" s="349"/>
      <c r="E5" s="179"/>
      <c r="F5" s="349" t="s">
        <v>91</v>
      </c>
      <c r="G5" s="349"/>
      <c r="H5" s="179"/>
      <c r="I5" s="349" t="s">
        <v>91</v>
      </c>
      <c r="J5" s="349"/>
      <c r="K5" s="178"/>
      <c r="L5" s="349" t="s">
        <v>18</v>
      </c>
      <c r="M5" s="349"/>
      <c r="N5" s="180"/>
      <c r="O5" s="349" t="s">
        <v>91</v>
      </c>
      <c r="P5" s="349"/>
      <c r="Q5" s="180"/>
      <c r="R5" s="349" t="s">
        <v>17</v>
      </c>
      <c r="S5" s="349"/>
    </row>
    <row r="6" spans="1:19" s="52" customFormat="1" ht="13.5" customHeight="1" x14ac:dyDescent="0.25">
      <c r="A6" s="311" t="s">
        <v>182</v>
      </c>
      <c r="C6" s="180"/>
      <c r="D6" s="180"/>
      <c r="E6" s="180"/>
      <c r="F6" s="180"/>
      <c r="G6" s="180"/>
      <c r="H6" s="180"/>
      <c r="I6" s="180"/>
      <c r="J6" s="178"/>
      <c r="K6" s="178"/>
      <c r="L6" s="180"/>
      <c r="M6" s="180"/>
      <c r="N6" s="180"/>
      <c r="O6" s="180"/>
      <c r="P6" s="180"/>
      <c r="Q6" s="180"/>
      <c r="R6" s="180"/>
      <c r="S6" s="180"/>
    </row>
    <row r="7" spans="1:19" s="52" customFormat="1" ht="15.75" x14ac:dyDescent="0.25">
      <c r="A7" s="311" t="s">
        <v>180</v>
      </c>
      <c r="C7" s="181" t="s">
        <v>92</v>
      </c>
      <c r="D7" s="181" t="s">
        <v>93</v>
      </c>
      <c r="E7" s="181"/>
      <c r="F7" s="177" t="s">
        <v>94</v>
      </c>
      <c r="G7" s="181" t="s">
        <v>95</v>
      </c>
      <c r="H7" s="178"/>
      <c r="I7" s="181" t="s">
        <v>96</v>
      </c>
      <c r="J7" s="181" t="s">
        <v>95</v>
      </c>
      <c r="K7" s="178"/>
      <c r="L7" s="181" t="s">
        <v>97</v>
      </c>
      <c r="M7" s="181" t="s">
        <v>98</v>
      </c>
      <c r="N7" s="178"/>
      <c r="O7" s="181" t="s">
        <v>97</v>
      </c>
      <c r="P7" s="181" t="s">
        <v>98</v>
      </c>
      <c r="Q7" s="178"/>
      <c r="R7" s="181" t="s">
        <v>97</v>
      </c>
      <c r="S7" s="181" t="s">
        <v>98</v>
      </c>
    </row>
    <row r="8" spans="1:19" s="52" customFormat="1" ht="15.75" x14ac:dyDescent="0.25">
      <c r="A8" s="311"/>
      <c r="C8" s="175"/>
      <c r="D8" s="175"/>
      <c r="E8" s="182"/>
      <c r="F8" s="182"/>
      <c r="G8" s="182"/>
      <c r="H8" s="182"/>
      <c r="I8" s="175"/>
      <c r="J8" s="182"/>
      <c r="K8" s="182"/>
      <c r="L8" s="182"/>
      <c r="M8" s="175"/>
      <c r="N8" s="175"/>
      <c r="O8" s="175"/>
      <c r="P8" s="175"/>
      <c r="Q8" s="175"/>
      <c r="R8" s="175"/>
      <c r="S8" s="175"/>
    </row>
    <row r="9" spans="1:19" s="52" customFormat="1" ht="15.75" x14ac:dyDescent="0.25">
      <c r="A9" s="311" t="s">
        <v>177</v>
      </c>
      <c r="C9" s="191">
        <v>0</v>
      </c>
      <c r="D9" s="194">
        <f>C9*3</f>
        <v>0</v>
      </c>
      <c r="E9" s="184"/>
      <c r="F9" s="192">
        <v>0</v>
      </c>
      <c r="G9" s="195">
        <f>F9*6</f>
        <v>0</v>
      </c>
      <c r="H9" s="184"/>
      <c r="I9" s="191">
        <v>0</v>
      </c>
      <c r="J9" s="195">
        <f>I9*8</f>
        <v>0</v>
      </c>
      <c r="K9" s="185"/>
      <c r="L9" s="193">
        <v>0</v>
      </c>
      <c r="M9" s="194">
        <f>L9*9</f>
        <v>0</v>
      </c>
      <c r="N9" s="183"/>
      <c r="O9" s="191">
        <v>0</v>
      </c>
      <c r="P9" s="194">
        <f>O9*10</f>
        <v>0</v>
      </c>
      <c r="Q9" s="186"/>
      <c r="R9" s="191">
        <v>0</v>
      </c>
      <c r="S9" s="194">
        <f>R9*12</f>
        <v>0</v>
      </c>
    </row>
    <row r="10" spans="1:19" s="52" customFormat="1" ht="13.5" customHeight="1" thickBot="1" x14ac:dyDescent="0.3">
      <c r="A10" s="311" t="s">
        <v>166</v>
      </c>
      <c r="C10" s="187"/>
      <c r="D10" s="188"/>
      <c r="E10" s="188"/>
      <c r="F10" s="188"/>
      <c r="G10" s="188"/>
      <c r="H10" s="189"/>
      <c r="I10" s="187"/>
      <c r="J10" s="190"/>
      <c r="K10" s="190"/>
      <c r="L10" s="187"/>
      <c r="M10" s="188"/>
      <c r="N10" s="187"/>
      <c r="O10" s="187"/>
      <c r="P10" s="187"/>
      <c r="Q10" s="187"/>
      <c r="R10" s="187"/>
      <c r="S10" s="188"/>
    </row>
    <row r="11" spans="1:19" s="52" customFormat="1" ht="15.75" x14ac:dyDescent="0.25">
      <c r="A11" s="311"/>
    </row>
    <row r="12" spans="1:19" s="52" customFormat="1" ht="15.75" x14ac:dyDescent="0.25">
      <c r="A12" s="311" t="s">
        <v>112</v>
      </c>
      <c r="C12"/>
      <c r="D12"/>
      <c r="E12"/>
      <c r="F12"/>
      <c r="G12"/>
      <c r="H12"/>
      <c r="I12"/>
      <c r="J12"/>
      <c r="K12"/>
      <c r="L12"/>
      <c r="M12"/>
      <c r="N12"/>
      <c r="O12"/>
      <c r="P12"/>
      <c r="Q12"/>
      <c r="R12"/>
      <c r="S12"/>
    </row>
    <row r="13" spans="1:19" s="52" customFormat="1" ht="16.5" customHeight="1" x14ac:dyDescent="0.3">
      <c r="A13" s="311" t="s">
        <v>111</v>
      </c>
      <c r="C13" s="3" t="s">
        <v>99</v>
      </c>
      <c r="D13"/>
      <c r="E13"/>
      <c r="F13"/>
      <c r="G13"/>
      <c r="H13"/>
      <c r="I13"/>
      <c r="J13"/>
      <c r="K13"/>
      <c r="L13"/>
      <c r="M13"/>
      <c r="N13"/>
      <c r="O13"/>
      <c r="P13"/>
      <c r="Q13"/>
      <c r="R13"/>
      <c r="S13"/>
    </row>
    <row r="14" spans="1:19" s="52" customFormat="1" ht="13.5" customHeight="1" x14ac:dyDescent="0.25">
      <c r="A14" s="311"/>
      <c r="C14"/>
      <c r="D14"/>
      <c r="E14"/>
      <c r="F14"/>
      <c r="G14"/>
      <c r="H14"/>
      <c r="I14"/>
      <c r="J14"/>
      <c r="K14"/>
      <c r="L14"/>
      <c r="M14"/>
      <c r="N14"/>
      <c r="O14"/>
      <c r="P14"/>
      <c r="Q14"/>
      <c r="R14"/>
      <c r="S14"/>
    </row>
    <row r="15" spans="1:19" s="52" customFormat="1" ht="15.75" x14ac:dyDescent="0.25">
      <c r="A15" s="311" t="s">
        <v>156</v>
      </c>
      <c r="C15" s="75" t="s">
        <v>102</v>
      </c>
      <c r="D15" s="75"/>
      <c r="E15" s="75"/>
      <c r="F15" s="170"/>
      <c r="G15"/>
      <c r="H15"/>
      <c r="I15"/>
      <c r="J15"/>
      <c r="K15"/>
      <c r="L15"/>
      <c r="M15"/>
      <c r="N15"/>
      <c r="O15"/>
      <c r="P15"/>
      <c r="Q15"/>
      <c r="R15"/>
      <c r="S15"/>
    </row>
    <row r="16" spans="1:19" s="52" customFormat="1" ht="21.75" customHeight="1" x14ac:dyDescent="0.25">
      <c r="A16" s="312" t="s">
        <v>23</v>
      </c>
      <c r="C16" s="75" t="s">
        <v>103</v>
      </c>
      <c r="D16" s="75"/>
      <c r="E16" s="75"/>
      <c r="F16" s="171"/>
      <c r="G16" t="s">
        <v>157</v>
      </c>
      <c r="H16"/>
      <c r="I16"/>
      <c r="J16"/>
      <c r="K16"/>
      <c r="L16"/>
      <c r="M16"/>
      <c r="N16"/>
      <c r="O16"/>
      <c r="P16"/>
      <c r="Q16"/>
      <c r="R16"/>
      <c r="S16"/>
    </row>
    <row r="17" spans="1:19" s="52" customFormat="1" ht="15.75" x14ac:dyDescent="0.25">
      <c r="A17" s="313" t="s">
        <v>40</v>
      </c>
      <c r="C17" s="168"/>
      <c r="D17" s="168"/>
      <c r="E17" s="168"/>
      <c r="F17" s="169">
        <f>F15*F16</f>
        <v>0</v>
      </c>
      <c r="G17"/>
      <c r="H17"/>
      <c r="I17"/>
      <c r="J17"/>
      <c r="K17"/>
      <c r="L17"/>
      <c r="M17"/>
      <c r="N17"/>
      <c r="O17"/>
      <c r="P17"/>
      <c r="Q17"/>
      <c r="R17"/>
      <c r="S17"/>
    </row>
    <row r="18" spans="1:19" s="52" customFormat="1" ht="15.75" x14ac:dyDescent="0.25">
      <c r="A18" s="313" t="s">
        <v>186</v>
      </c>
      <c r="C18" s="75" t="s">
        <v>104</v>
      </c>
      <c r="D18" s="75"/>
      <c r="E18" s="75"/>
      <c r="F18" s="4"/>
      <c r="G18"/>
      <c r="H18"/>
      <c r="I18"/>
      <c r="J18"/>
      <c r="K18"/>
      <c r="L18"/>
      <c r="M18"/>
      <c r="N18"/>
      <c r="O18"/>
      <c r="P18"/>
      <c r="Q18"/>
      <c r="R18"/>
      <c r="S18"/>
    </row>
    <row r="19" spans="1:19" s="52" customFormat="1" ht="15.75" x14ac:dyDescent="0.25">
      <c r="A19" s="314" t="s">
        <v>187</v>
      </c>
      <c r="C19" s="75" t="s">
        <v>100</v>
      </c>
      <c r="D19" s="75"/>
      <c r="E19" s="75"/>
      <c r="F19" s="170" t="e">
        <f>F17/F18</f>
        <v>#DIV/0!</v>
      </c>
      <c r="G19"/>
      <c r="H19"/>
      <c r="I19"/>
      <c r="J19"/>
      <c r="K19"/>
      <c r="L19"/>
      <c r="M19"/>
      <c r="N19"/>
      <c r="O19"/>
      <c r="P19"/>
      <c r="Q19"/>
      <c r="R19"/>
      <c r="S19"/>
    </row>
    <row r="20" spans="1:19" s="52" customFormat="1" x14ac:dyDescent="0.25">
      <c r="A20" s="315"/>
      <c r="C20" s="168" t="s">
        <v>3</v>
      </c>
      <c r="D20" s="168"/>
      <c r="E20" s="338">
        <v>0.375</v>
      </c>
      <c r="F20" s="169" t="e">
        <f>F19*E20</f>
        <v>#DIV/0!</v>
      </c>
      <c r="G20"/>
      <c r="H20"/>
      <c r="I20"/>
      <c r="J20"/>
      <c r="K20"/>
      <c r="L20"/>
      <c r="M20"/>
      <c r="N20"/>
      <c r="O20"/>
      <c r="P20"/>
      <c r="Q20"/>
      <c r="R20"/>
      <c r="S20"/>
    </row>
    <row r="21" spans="1:19" s="117" customFormat="1" ht="18.75" x14ac:dyDescent="0.3">
      <c r="A21" s="316" t="s">
        <v>48</v>
      </c>
      <c r="C21" s="172" t="s">
        <v>101</v>
      </c>
      <c r="D21" s="172"/>
      <c r="E21" s="172"/>
      <c r="F21" s="173" t="e">
        <f>F20+F19</f>
        <v>#DIV/0!</v>
      </c>
      <c r="G21"/>
      <c r="H21"/>
      <c r="I21"/>
      <c r="J21"/>
      <c r="K21"/>
      <c r="L21"/>
      <c r="M21"/>
      <c r="N21"/>
      <c r="O21"/>
      <c r="P21"/>
      <c r="Q21"/>
      <c r="R21"/>
      <c r="S21"/>
    </row>
    <row r="22" spans="1:19" s="117" customFormat="1" ht="15.75" x14ac:dyDescent="0.25">
      <c r="A22" s="346" t="s">
        <v>167</v>
      </c>
      <c r="C22"/>
      <c r="D22"/>
      <c r="E22"/>
      <c r="F22"/>
      <c r="G22"/>
      <c r="H22"/>
      <c r="I22"/>
      <c r="J22"/>
      <c r="K22"/>
      <c r="L22"/>
      <c r="M22"/>
      <c r="N22"/>
      <c r="O22"/>
      <c r="P22"/>
      <c r="Q22"/>
      <c r="R22"/>
      <c r="S22"/>
    </row>
    <row r="23" spans="1:19" s="117" customFormat="1" ht="15.75" customHeight="1" x14ac:dyDescent="0.25">
      <c r="A23" s="347"/>
      <c r="C23"/>
      <c r="D23"/>
      <c r="E23"/>
      <c r="F23"/>
      <c r="G23"/>
      <c r="H23"/>
      <c r="I23"/>
      <c r="J23"/>
      <c r="K23"/>
      <c r="L23"/>
      <c r="M23"/>
      <c r="N23"/>
      <c r="O23"/>
      <c r="P23"/>
      <c r="Q23"/>
      <c r="R23"/>
      <c r="S23"/>
    </row>
    <row r="24" spans="1:19" s="117" customFormat="1" ht="18.75" x14ac:dyDescent="0.3">
      <c r="A24" s="347"/>
      <c r="C24" s="202" t="s">
        <v>106</v>
      </c>
      <c r="D24"/>
      <c r="E24"/>
      <c r="F24"/>
      <c r="G24"/>
      <c r="H24"/>
      <c r="I24"/>
      <c r="J24"/>
      <c r="K24"/>
      <c r="L24"/>
      <c r="M24"/>
      <c r="N24"/>
      <c r="O24"/>
      <c r="P24"/>
      <c r="Q24"/>
      <c r="R24"/>
      <c r="S24"/>
    </row>
    <row r="25" spans="1:19" s="117" customFormat="1" ht="18.75" x14ac:dyDescent="0.3">
      <c r="A25" s="347"/>
      <c r="C25" s="202"/>
      <c r="D25" s="202"/>
      <c r="E25" s="202"/>
      <c r="F25" s="202"/>
      <c r="G25" s="202"/>
      <c r="H25" s="202"/>
      <c r="I25" s="202"/>
      <c r="J25" s="202"/>
      <c r="K25" s="202"/>
      <c r="L25" s="202"/>
      <c r="M25" s="202"/>
      <c r="N25" s="202"/>
      <c r="O25"/>
      <c r="P25"/>
      <c r="Q25"/>
      <c r="R25"/>
      <c r="S25"/>
    </row>
    <row r="26" spans="1:19" s="117" customFormat="1" ht="15.75" x14ac:dyDescent="0.25">
      <c r="A26" s="317"/>
      <c r="C26" s="339" t="s">
        <v>76</v>
      </c>
      <c r="D26" s="340"/>
      <c r="E26" s="341"/>
      <c r="F26" s="342" t="s">
        <v>77</v>
      </c>
      <c r="G26" s="340"/>
      <c r="H26" s="341"/>
      <c r="I26" s="343" t="s">
        <v>107</v>
      </c>
      <c r="J26" s="340"/>
      <c r="K26" s="341"/>
      <c r="L26"/>
      <c r="M26"/>
      <c r="N26"/>
      <c r="O26"/>
      <c r="P26"/>
    </row>
    <row r="27" spans="1:19" s="117" customFormat="1" ht="78.75" x14ac:dyDescent="0.25">
      <c r="A27" s="318" t="s">
        <v>168</v>
      </c>
      <c r="C27" s="200" t="s">
        <v>79</v>
      </c>
      <c r="D27" s="200" t="s">
        <v>80</v>
      </c>
      <c r="E27" s="200" t="s">
        <v>81</v>
      </c>
      <c r="F27" s="196" t="s">
        <v>79</v>
      </c>
      <c r="G27" s="196" t="s">
        <v>82</v>
      </c>
      <c r="H27" s="196" t="s">
        <v>83</v>
      </c>
      <c r="I27" s="200" t="s">
        <v>79</v>
      </c>
      <c r="J27" s="200" t="s">
        <v>108</v>
      </c>
      <c r="K27" s="200" t="s">
        <v>109</v>
      </c>
      <c r="L27"/>
      <c r="M27"/>
      <c r="N27"/>
      <c r="O27"/>
      <c r="P27"/>
    </row>
    <row r="28" spans="1:19" s="117" customFormat="1" ht="15.75" x14ac:dyDescent="0.25">
      <c r="A28" s="318"/>
      <c r="C28" s="201">
        <v>0.01</v>
      </c>
      <c r="D28" s="199">
        <f t="shared" ref="D28:D91" si="0">2080*C28</f>
        <v>20.8</v>
      </c>
      <c r="E28" s="199">
        <f t="shared" ref="E28:E91" si="1">D28/8</f>
        <v>2.6</v>
      </c>
      <c r="F28" s="197">
        <v>0.01</v>
      </c>
      <c r="G28" s="198">
        <f t="shared" ref="G28:G91" si="2">1440*F28</f>
        <v>14.4</v>
      </c>
      <c r="H28" s="198">
        <f t="shared" ref="H28:H91" si="3">G28/8</f>
        <v>1.8</v>
      </c>
      <c r="I28" s="201">
        <v>0.01</v>
      </c>
      <c r="J28" s="199">
        <f>480*I28</f>
        <v>4.8</v>
      </c>
      <c r="K28" s="199">
        <f t="shared" ref="K28:K91" si="4">J28/8</f>
        <v>0.6</v>
      </c>
      <c r="L28"/>
      <c r="M28"/>
      <c r="N28"/>
      <c r="O28"/>
      <c r="P28"/>
    </row>
    <row r="29" spans="1:19" s="117" customFormat="1" ht="15.75" x14ac:dyDescent="0.25">
      <c r="A29" s="319" t="s">
        <v>53</v>
      </c>
      <c r="C29" s="201">
        <v>0.02</v>
      </c>
      <c r="D29" s="199">
        <f t="shared" si="0"/>
        <v>41.6</v>
      </c>
      <c r="E29" s="199">
        <f t="shared" si="1"/>
        <v>5.2</v>
      </c>
      <c r="F29" s="197">
        <v>0.02</v>
      </c>
      <c r="G29" s="198">
        <f t="shared" si="2"/>
        <v>28.8</v>
      </c>
      <c r="H29" s="198">
        <f t="shared" si="3"/>
        <v>3.6</v>
      </c>
      <c r="I29" s="201">
        <v>0.02</v>
      </c>
      <c r="J29" s="199">
        <f t="shared" ref="J29:J92" si="5">480*I29</f>
        <v>9.6</v>
      </c>
      <c r="K29" s="199">
        <f t="shared" si="4"/>
        <v>1.2</v>
      </c>
      <c r="L29"/>
      <c r="M29"/>
      <c r="N29"/>
      <c r="O29"/>
      <c r="P29"/>
    </row>
    <row r="30" spans="1:19" s="117" customFormat="1" ht="15.75" x14ac:dyDescent="0.25">
      <c r="A30" s="319" t="s">
        <v>54</v>
      </c>
      <c r="C30" s="201">
        <v>0.03</v>
      </c>
      <c r="D30" s="199">
        <f t="shared" si="0"/>
        <v>62.4</v>
      </c>
      <c r="E30" s="199">
        <f t="shared" si="1"/>
        <v>7.8</v>
      </c>
      <c r="F30" s="197">
        <v>0.03</v>
      </c>
      <c r="G30" s="198">
        <f t="shared" si="2"/>
        <v>43.199999999999996</v>
      </c>
      <c r="H30" s="198">
        <f t="shared" si="3"/>
        <v>5.3999999999999995</v>
      </c>
      <c r="I30" s="201">
        <v>0.03</v>
      </c>
      <c r="J30" s="199">
        <f t="shared" si="5"/>
        <v>14.399999999999999</v>
      </c>
      <c r="K30" s="199">
        <f t="shared" si="4"/>
        <v>1.7999999999999998</v>
      </c>
      <c r="L30"/>
      <c r="M30"/>
      <c r="N30"/>
      <c r="O30"/>
      <c r="P30"/>
    </row>
    <row r="31" spans="1:19" s="117" customFormat="1" ht="15.75" x14ac:dyDescent="0.25">
      <c r="A31" s="319" t="s">
        <v>47</v>
      </c>
      <c r="C31" s="201">
        <v>0.04</v>
      </c>
      <c r="D31" s="199">
        <f t="shared" si="0"/>
        <v>83.2</v>
      </c>
      <c r="E31" s="199">
        <f t="shared" si="1"/>
        <v>10.4</v>
      </c>
      <c r="F31" s="197">
        <v>0.04</v>
      </c>
      <c r="G31" s="198">
        <f t="shared" si="2"/>
        <v>57.6</v>
      </c>
      <c r="H31" s="198">
        <f t="shared" si="3"/>
        <v>7.2</v>
      </c>
      <c r="I31" s="201">
        <v>0.04</v>
      </c>
      <c r="J31" s="199">
        <f t="shared" si="5"/>
        <v>19.2</v>
      </c>
      <c r="K31" s="199">
        <f t="shared" si="4"/>
        <v>2.4</v>
      </c>
      <c r="L31"/>
      <c r="M31"/>
      <c r="N31"/>
      <c r="O31"/>
      <c r="P31"/>
    </row>
    <row r="32" spans="1:19" s="117" customFormat="1" ht="15.75" x14ac:dyDescent="0.25">
      <c r="A32" s="319"/>
      <c r="C32" s="201">
        <v>0.05</v>
      </c>
      <c r="D32" s="199">
        <f t="shared" si="0"/>
        <v>104</v>
      </c>
      <c r="E32" s="199">
        <f t="shared" si="1"/>
        <v>13</v>
      </c>
      <c r="F32" s="197">
        <v>0.05</v>
      </c>
      <c r="G32" s="198">
        <f t="shared" si="2"/>
        <v>72</v>
      </c>
      <c r="H32" s="198">
        <f t="shared" si="3"/>
        <v>9</v>
      </c>
      <c r="I32" s="201">
        <v>0.05</v>
      </c>
      <c r="J32" s="199">
        <f t="shared" si="5"/>
        <v>24</v>
      </c>
      <c r="K32" s="199">
        <f t="shared" si="4"/>
        <v>3</v>
      </c>
      <c r="L32"/>
      <c r="M32"/>
      <c r="N32"/>
      <c r="O32"/>
      <c r="P32"/>
    </row>
    <row r="33" spans="1:16" s="117" customFormat="1" ht="15.75" x14ac:dyDescent="0.25">
      <c r="A33" s="320" t="s">
        <v>56</v>
      </c>
      <c r="C33" s="201">
        <v>0.06</v>
      </c>
      <c r="D33" s="199">
        <f t="shared" si="0"/>
        <v>124.8</v>
      </c>
      <c r="E33" s="199">
        <f t="shared" si="1"/>
        <v>15.6</v>
      </c>
      <c r="F33" s="197">
        <v>0.06</v>
      </c>
      <c r="G33" s="198">
        <f t="shared" si="2"/>
        <v>86.399999999999991</v>
      </c>
      <c r="H33" s="198">
        <f t="shared" si="3"/>
        <v>10.799999999999999</v>
      </c>
      <c r="I33" s="201">
        <v>0.06</v>
      </c>
      <c r="J33" s="199">
        <f t="shared" si="5"/>
        <v>28.799999999999997</v>
      </c>
      <c r="K33" s="199">
        <f t="shared" si="4"/>
        <v>3.5999999999999996</v>
      </c>
      <c r="L33"/>
      <c r="M33"/>
      <c r="N33"/>
      <c r="O33"/>
      <c r="P33"/>
    </row>
    <row r="34" spans="1:16" s="117" customFormat="1" ht="15.75" x14ac:dyDescent="0.25">
      <c r="A34" s="319" t="s">
        <v>49</v>
      </c>
      <c r="C34" s="201">
        <v>7.0000000000000007E-2</v>
      </c>
      <c r="D34" s="199">
        <f t="shared" si="0"/>
        <v>145.60000000000002</v>
      </c>
      <c r="E34" s="199">
        <f t="shared" si="1"/>
        <v>18.200000000000003</v>
      </c>
      <c r="F34" s="197">
        <v>7.0000000000000007E-2</v>
      </c>
      <c r="G34" s="198">
        <f t="shared" si="2"/>
        <v>100.80000000000001</v>
      </c>
      <c r="H34" s="198">
        <f t="shared" si="3"/>
        <v>12.600000000000001</v>
      </c>
      <c r="I34" s="201">
        <v>7.0000000000000007E-2</v>
      </c>
      <c r="J34" s="199">
        <f t="shared" si="5"/>
        <v>33.6</v>
      </c>
      <c r="K34" s="199">
        <f t="shared" si="4"/>
        <v>4.2</v>
      </c>
      <c r="L34"/>
      <c r="M34"/>
      <c r="N34"/>
      <c r="O34"/>
      <c r="P34"/>
    </row>
    <row r="35" spans="1:16" s="117" customFormat="1" ht="15.75" x14ac:dyDescent="0.25">
      <c r="A35" s="319" t="s">
        <v>50</v>
      </c>
      <c r="C35" s="201">
        <v>0.08</v>
      </c>
      <c r="D35" s="199">
        <f t="shared" si="0"/>
        <v>166.4</v>
      </c>
      <c r="E35" s="199">
        <f t="shared" si="1"/>
        <v>20.8</v>
      </c>
      <c r="F35" s="197">
        <v>0.08</v>
      </c>
      <c r="G35" s="198">
        <f t="shared" si="2"/>
        <v>115.2</v>
      </c>
      <c r="H35" s="198">
        <f t="shared" si="3"/>
        <v>14.4</v>
      </c>
      <c r="I35" s="201">
        <v>0.08</v>
      </c>
      <c r="J35" s="199">
        <f t="shared" si="5"/>
        <v>38.4</v>
      </c>
      <c r="K35" s="199">
        <f t="shared" si="4"/>
        <v>4.8</v>
      </c>
      <c r="L35"/>
      <c r="M35"/>
      <c r="N35"/>
      <c r="O35"/>
      <c r="P35"/>
    </row>
    <row r="36" spans="1:16" s="117" customFormat="1" ht="15.75" x14ac:dyDescent="0.25">
      <c r="A36" s="319" t="s">
        <v>51</v>
      </c>
      <c r="C36" s="201">
        <v>0.09</v>
      </c>
      <c r="D36" s="199">
        <f t="shared" si="0"/>
        <v>187.2</v>
      </c>
      <c r="E36" s="199">
        <f t="shared" si="1"/>
        <v>23.4</v>
      </c>
      <c r="F36" s="197">
        <v>0.09</v>
      </c>
      <c r="G36" s="198">
        <f t="shared" si="2"/>
        <v>129.6</v>
      </c>
      <c r="H36" s="198">
        <f t="shared" si="3"/>
        <v>16.2</v>
      </c>
      <c r="I36" s="201">
        <v>0.09</v>
      </c>
      <c r="J36" s="199">
        <f t="shared" si="5"/>
        <v>43.199999999999996</v>
      </c>
      <c r="K36" s="199">
        <f t="shared" si="4"/>
        <v>5.3999999999999995</v>
      </c>
      <c r="L36"/>
      <c r="M36"/>
      <c r="N36"/>
      <c r="O36"/>
      <c r="P36"/>
    </row>
    <row r="37" spans="1:16" s="117" customFormat="1" ht="15.75" x14ac:dyDescent="0.25">
      <c r="A37" s="319" t="s">
        <v>52</v>
      </c>
      <c r="C37" s="201">
        <v>0.1</v>
      </c>
      <c r="D37" s="199">
        <f t="shared" si="0"/>
        <v>208</v>
      </c>
      <c r="E37" s="199">
        <f t="shared" si="1"/>
        <v>26</v>
      </c>
      <c r="F37" s="197">
        <v>0.1</v>
      </c>
      <c r="G37" s="198">
        <f t="shared" si="2"/>
        <v>144</v>
      </c>
      <c r="H37" s="198">
        <f t="shared" si="3"/>
        <v>18</v>
      </c>
      <c r="I37" s="201">
        <v>0.1</v>
      </c>
      <c r="J37" s="199">
        <f t="shared" si="5"/>
        <v>48</v>
      </c>
      <c r="K37" s="199">
        <f t="shared" si="4"/>
        <v>6</v>
      </c>
      <c r="L37"/>
      <c r="M37"/>
      <c r="N37"/>
      <c r="O37"/>
      <c r="P37"/>
    </row>
    <row r="38" spans="1:16" s="117" customFormat="1" ht="15.75" x14ac:dyDescent="0.25">
      <c r="A38" s="321" t="s">
        <v>158</v>
      </c>
      <c r="C38" s="201">
        <v>0.11</v>
      </c>
      <c r="D38" s="199">
        <f t="shared" si="0"/>
        <v>228.8</v>
      </c>
      <c r="E38" s="199">
        <f t="shared" si="1"/>
        <v>28.6</v>
      </c>
      <c r="F38" s="197">
        <v>0.11</v>
      </c>
      <c r="G38" s="198">
        <f t="shared" si="2"/>
        <v>158.4</v>
      </c>
      <c r="H38" s="198">
        <f t="shared" si="3"/>
        <v>19.8</v>
      </c>
      <c r="I38" s="201">
        <v>0.11</v>
      </c>
      <c r="J38" s="199">
        <f t="shared" si="5"/>
        <v>52.8</v>
      </c>
      <c r="K38" s="199">
        <f t="shared" si="4"/>
        <v>6.6</v>
      </c>
      <c r="L38"/>
      <c r="M38"/>
      <c r="N38"/>
      <c r="O38"/>
      <c r="P38"/>
    </row>
    <row r="39" spans="1:16" s="117" customFormat="1" ht="15.75" x14ac:dyDescent="0.25">
      <c r="A39" s="319"/>
      <c r="C39" s="201">
        <v>0.12</v>
      </c>
      <c r="D39" s="199">
        <f t="shared" si="0"/>
        <v>249.6</v>
      </c>
      <c r="E39" s="199">
        <f t="shared" si="1"/>
        <v>31.2</v>
      </c>
      <c r="F39" s="197">
        <v>0.12</v>
      </c>
      <c r="G39" s="198">
        <f t="shared" si="2"/>
        <v>172.79999999999998</v>
      </c>
      <c r="H39" s="198">
        <f t="shared" si="3"/>
        <v>21.599999999999998</v>
      </c>
      <c r="I39" s="201">
        <v>0.12</v>
      </c>
      <c r="J39" s="199">
        <f t="shared" si="5"/>
        <v>57.599999999999994</v>
      </c>
      <c r="K39" s="199">
        <f t="shared" si="4"/>
        <v>7.1999999999999993</v>
      </c>
      <c r="L39"/>
      <c r="M39"/>
      <c r="N39"/>
      <c r="O39"/>
      <c r="P39"/>
    </row>
    <row r="40" spans="1:16" s="117" customFormat="1" ht="15.75" x14ac:dyDescent="0.25">
      <c r="A40" s="344" t="s">
        <v>159</v>
      </c>
      <c r="C40" s="201">
        <v>0.13</v>
      </c>
      <c r="D40" s="199">
        <f t="shared" si="0"/>
        <v>270.40000000000003</v>
      </c>
      <c r="E40" s="199">
        <f t="shared" si="1"/>
        <v>33.800000000000004</v>
      </c>
      <c r="F40" s="197">
        <v>0.13</v>
      </c>
      <c r="G40" s="198">
        <f t="shared" si="2"/>
        <v>187.20000000000002</v>
      </c>
      <c r="H40" s="198">
        <f t="shared" si="3"/>
        <v>23.400000000000002</v>
      </c>
      <c r="I40" s="201">
        <v>0.13</v>
      </c>
      <c r="J40" s="199">
        <f t="shared" si="5"/>
        <v>62.400000000000006</v>
      </c>
      <c r="K40" s="199">
        <f t="shared" si="4"/>
        <v>7.8000000000000007</v>
      </c>
      <c r="L40"/>
      <c r="M40"/>
      <c r="N40"/>
      <c r="O40"/>
      <c r="P40"/>
    </row>
    <row r="41" spans="1:16" s="117" customFormat="1" ht="15.75" x14ac:dyDescent="0.25">
      <c r="A41" s="345"/>
      <c r="C41" s="201">
        <v>0.14000000000000001</v>
      </c>
      <c r="D41" s="199">
        <f t="shared" si="0"/>
        <v>291.20000000000005</v>
      </c>
      <c r="E41" s="199">
        <f t="shared" si="1"/>
        <v>36.400000000000006</v>
      </c>
      <c r="F41" s="197">
        <v>0.14000000000000001</v>
      </c>
      <c r="G41" s="198">
        <f t="shared" si="2"/>
        <v>201.60000000000002</v>
      </c>
      <c r="H41" s="198">
        <f t="shared" si="3"/>
        <v>25.200000000000003</v>
      </c>
      <c r="I41" s="201">
        <v>0.14000000000000001</v>
      </c>
      <c r="J41" s="199">
        <f t="shared" si="5"/>
        <v>67.2</v>
      </c>
      <c r="K41" s="199">
        <f t="shared" si="4"/>
        <v>8.4</v>
      </c>
      <c r="L41"/>
      <c r="M41"/>
      <c r="N41"/>
      <c r="O41"/>
      <c r="P41"/>
    </row>
    <row r="42" spans="1:16" s="117" customFormat="1" ht="15.75" x14ac:dyDescent="0.25">
      <c r="A42" s="345"/>
      <c r="C42" s="201">
        <v>0.15</v>
      </c>
      <c r="D42" s="199">
        <f t="shared" si="0"/>
        <v>312</v>
      </c>
      <c r="E42" s="199">
        <f t="shared" si="1"/>
        <v>39</v>
      </c>
      <c r="F42" s="197">
        <v>0.15</v>
      </c>
      <c r="G42" s="198">
        <f t="shared" si="2"/>
        <v>216</v>
      </c>
      <c r="H42" s="198">
        <f t="shared" si="3"/>
        <v>27</v>
      </c>
      <c r="I42" s="201">
        <v>0.15</v>
      </c>
      <c r="J42" s="199">
        <f t="shared" si="5"/>
        <v>72</v>
      </c>
      <c r="K42" s="199">
        <f t="shared" si="4"/>
        <v>9</v>
      </c>
      <c r="L42"/>
      <c r="M42"/>
      <c r="N42"/>
      <c r="O42"/>
      <c r="P42"/>
    </row>
    <row r="43" spans="1:16" x14ac:dyDescent="0.25">
      <c r="A43" s="345"/>
      <c r="C43" s="201">
        <v>0.16</v>
      </c>
      <c r="D43" s="199">
        <f t="shared" si="0"/>
        <v>332.8</v>
      </c>
      <c r="E43" s="199">
        <f t="shared" si="1"/>
        <v>41.6</v>
      </c>
      <c r="F43" s="197">
        <v>0.16</v>
      </c>
      <c r="G43" s="198">
        <f t="shared" si="2"/>
        <v>230.4</v>
      </c>
      <c r="H43" s="198">
        <f t="shared" si="3"/>
        <v>28.8</v>
      </c>
      <c r="I43" s="201">
        <v>0.16</v>
      </c>
      <c r="J43" s="199">
        <f t="shared" si="5"/>
        <v>76.8</v>
      </c>
      <c r="K43" s="199">
        <f t="shared" si="4"/>
        <v>9.6</v>
      </c>
    </row>
    <row r="44" spans="1:16" ht="18" customHeight="1" x14ac:dyDescent="0.25">
      <c r="A44" s="345"/>
      <c r="C44" s="201">
        <v>0.17</v>
      </c>
      <c r="D44" s="199">
        <f t="shared" si="0"/>
        <v>353.6</v>
      </c>
      <c r="E44" s="199">
        <f t="shared" si="1"/>
        <v>44.2</v>
      </c>
      <c r="F44" s="197">
        <v>0.17</v>
      </c>
      <c r="G44" s="198">
        <f t="shared" si="2"/>
        <v>244.8</v>
      </c>
      <c r="H44" s="198">
        <f t="shared" si="3"/>
        <v>30.6</v>
      </c>
      <c r="I44" s="201">
        <v>0.17</v>
      </c>
      <c r="J44" s="199">
        <f t="shared" si="5"/>
        <v>81.600000000000009</v>
      </c>
      <c r="K44" s="199">
        <f t="shared" si="4"/>
        <v>10.200000000000001</v>
      </c>
    </row>
    <row r="45" spans="1:16" x14ac:dyDescent="0.25">
      <c r="A45" s="345"/>
      <c r="C45" s="201">
        <v>0.18</v>
      </c>
      <c r="D45" s="199">
        <f t="shared" si="0"/>
        <v>374.4</v>
      </c>
      <c r="E45" s="199">
        <f t="shared" si="1"/>
        <v>46.8</v>
      </c>
      <c r="F45" s="197">
        <v>0.18</v>
      </c>
      <c r="G45" s="198">
        <f t="shared" si="2"/>
        <v>259.2</v>
      </c>
      <c r="H45" s="198">
        <f t="shared" si="3"/>
        <v>32.4</v>
      </c>
      <c r="I45" s="201">
        <v>0.18</v>
      </c>
      <c r="J45" s="199">
        <f t="shared" si="5"/>
        <v>86.399999999999991</v>
      </c>
      <c r="K45" s="199">
        <f t="shared" si="4"/>
        <v>10.799999999999999</v>
      </c>
    </row>
    <row r="46" spans="1:16" x14ac:dyDescent="0.25">
      <c r="A46" s="345"/>
      <c r="C46" s="201">
        <v>0.19</v>
      </c>
      <c r="D46" s="199">
        <f t="shared" si="0"/>
        <v>395.2</v>
      </c>
      <c r="E46" s="199">
        <f t="shared" si="1"/>
        <v>49.4</v>
      </c>
      <c r="F46" s="197">
        <v>0.19</v>
      </c>
      <c r="G46" s="198">
        <f t="shared" si="2"/>
        <v>273.60000000000002</v>
      </c>
      <c r="H46" s="198">
        <f t="shared" si="3"/>
        <v>34.200000000000003</v>
      </c>
      <c r="I46" s="201">
        <v>0.19</v>
      </c>
      <c r="J46" s="199">
        <f t="shared" si="5"/>
        <v>91.2</v>
      </c>
      <c r="K46" s="199">
        <f t="shared" si="4"/>
        <v>11.4</v>
      </c>
    </row>
    <row r="47" spans="1:16" x14ac:dyDescent="0.25">
      <c r="A47" s="322"/>
      <c r="C47" s="201">
        <v>0.2</v>
      </c>
      <c r="D47" s="199">
        <f t="shared" si="0"/>
        <v>416</v>
      </c>
      <c r="E47" s="199">
        <f t="shared" si="1"/>
        <v>52</v>
      </c>
      <c r="F47" s="197">
        <v>0.2</v>
      </c>
      <c r="G47" s="198">
        <f t="shared" si="2"/>
        <v>288</v>
      </c>
      <c r="H47" s="198">
        <f t="shared" si="3"/>
        <v>36</v>
      </c>
      <c r="I47" s="201">
        <v>0.2</v>
      </c>
      <c r="J47" s="199">
        <f t="shared" si="5"/>
        <v>96</v>
      </c>
      <c r="K47" s="199">
        <f t="shared" si="4"/>
        <v>12</v>
      </c>
    </row>
    <row r="48" spans="1:16" ht="15" customHeight="1" x14ac:dyDescent="0.25">
      <c r="A48" s="323" t="s">
        <v>181</v>
      </c>
      <c r="C48" s="201">
        <v>0.21</v>
      </c>
      <c r="D48" s="199">
        <f t="shared" si="0"/>
        <v>436.8</v>
      </c>
      <c r="E48" s="199">
        <f t="shared" si="1"/>
        <v>54.6</v>
      </c>
      <c r="F48" s="197">
        <v>0.21</v>
      </c>
      <c r="G48" s="198">
        <f t="shared" si="2"/>
        <v>302.39999999999998</v>
      </c>
      <c r="H48" s="198">
        <f t="shared" si="3"/>
        <v>37.799999999999997</v>
      </c>
      <c r="I48" s="201">
        <v>0.21</v>
      </c>
      <c r="J48" s="199">
        <f t="shared" si="5"/>
        <v>100.8</v>
      </c>
      <c r="K48" s="199">
        <f t="shared" si="4"/>
        <v>12.6</v>
      </c>
    </row>
    <row r="49" spans="1:11" ht="15.75" customHeight="1" x14ac:dyDescent="0.25">
      <c r="A49" s="318" t="s">
        <v>183</v>
      </c>
      <c r="C49" s="201">
        <v>0.22</v>
      </c>
      <c r="D49" s="199">
        <f t="shared" si="0"/>
        <v>457.6</v>
      </c>
      <c r="E49" s="199">
        <f t="shared" si="1"/>
        <v>57.2</v>
      </c>
      <c r="F49" s="197">
        <v>0.22</v>
      </c>
      <c r="G49" s="198">
        <f t="shared" si="2"/>
        <v>316.8</v>
      </c>
      <c r="H49" s="198">
        <f t="shared" si="3"/>
        <v>39.6</v>
      </c>
      <c r="I49" s="201">
        <v>0.22</v>
      </c>
      <c r="J49" s="199">
        <f t="shared" si="5"/>
        <v>105.6</v>
      </c>
      <c r="K49" s="199">
        <f t="shared" si="4"/>
        <v>13.2</v>
      </c>
    </row>
    <row r="50" spans="1:11" ht="16.5" thickBot="1" x14ac:dyDescent="0.3">
      <c r="A50" s="324" t="s">
        <v>184</v>
      </c>
      <c r="C50" s="201">
        <v>0.23</v>
      </c>
      <c r="D50" s="199">
        <f t="shared" si="0"/>
        <v>478.40000000000003</v>
      </c>
      <c r="E50" s="199">
        <f t="shared" si="1"/>
        <v>59.800000000000004</v>
      </c>
      <c r="F50" s="197">
        <v>0.23</v>
      </c>
      <c r="G50" s="198">
        <f t="shared" si="2"/>
        <v>331.2</v>
      </c>
      <c r="H50" s="198">
        <f t="shared" si="3"/>
        <v>41.4</v>
      </c>
      <c r="I50" s="201">
        <v>0.23</v>
      </c>
      <c r="J50" s="199">
        <f t="shared" si="5"/>
        <v>110.4</v>
      </c>
      <c r="K50" s="199">
        <f t="shared" si="4"/>
        <v>13.8</v>
      </c>
    </row>
    <row r="51" spans="1:11" ht="16.5" thickBot="1" x14ac:dyDescent="0.3">
      <c r="A51" s="325"/>
      <c r="C51" s="201">
        <v>0.24</v>
      </c>
      <c r="D51" s="199">
        <f t="shared" si="0"/>
        <v>499.2</v>
      </c>
      <c r="E51" s="199">
        <f t="shared" si="1"/>
        <v>62.4</v>
      </c>
      <c r="F51" s="197">
        <v>0.24</v>
      </c>
      <c r="G51" s="198">
        <f t="shared" si="2"/>
        <v>345.59999999999997</v>
      </c>
      <c r="H51" s="198">
        <f t="shared" si="3"/>
        <v>43.199999999999996</v>
      </c>
      <c r="I51" s="201">
        <v>0.24</v>
      </c>
      <c r="J51" s="199">
        <f t="shared" si="5"/>
        <v>115.19999999999999</v>
      </c>
      <c r="K51" s="199">
        <f t="shared" si="4"/>
        <v>14.399999999999999</v>
      </c>
    </row>
    <row r="52" spans="1:11" ht="16.5" customHeight="1" x14ac:dyDescent="0.3">
      <c r="A52" s="326" t="s">
        <v>113</v>
      </c>
      <c r="C52" s="201">
        <v>0.25</v>
      </c>
      <c r="D52" s="199">
        <f t="shared" si="0"/>
        <v>520</v>
      </c>
      <c r="E52" s="199">
        <f t="shared" si="1"/>
        <v>65</v>
      </c>
      <c r="F52" s="197">
        <v>0.25</v>
      </c>
      <c r="G52" s="198">
        <f t="shared" si="2"/>
        <v>360</v>
      </c>
      <c r="H52" s="198">
        <f t="shared" si="3"/>
        <v>45</v>
      </c>
      <c r="I52" s="201">
        <v>0.25</v>
      </c>
      <c r="J52" s="199">
        <f t="shared" si="5"/>
        <v>120</v>
      </c>
      <c r="K52" s="199">
        <f t="shared" si="4"/>
        <v>15</v>
      </c>
    </row>
    <row r="53" spans="1:11" x14ac:dyDescent="0.25">
      <c r="A53" s="327" t="s">
        <v>171</v>
      </c>
      <c r="C53" s="201">
        <v>0.26</v>
      </c>
      <c r="D53" s="199">
        <f t="shared" si="0"/>
        <v>540.80000000000007</v>
      </c>
      <c r="E53" s="199">
        <f t="shared" si="1"/>
        <v>67.600000000000009</v>
      </c>
      <c r="F53" s="197">
        <v>0.26</v>
      </c>
      <c r="G53" s="198">
        <f t="shared" si="2"/>
        <v>374.40000000000003</v>
      </c>
      <c r="H53" s="198">
        <f t="shared" si="3"/>
        <v>46.800000000000004</v>
      </c>
      <c r="I53" s="201">
        <v>0.26</v>
      </c>
      <c r="J53" s="199">
        <f t="shared" si="5"/>
        <v>124.80000000000001</v>
      </c>
      <c r="K53" s="199">
        <f t="shared" si="4"/>
        <v>15.600000000000001</v>
      </c>
    </row>
    <row r="54" spans="1:11" x14ac:dyDescent="0.25">
      <c r="A54" s="327" t="s">
        <v>117</v>
      </c>
      <c r="C54" s="201">
        <v>0.27</v>
      </c>
      <c r="D54" s="199">
        <f t="shared" si="0"/>
        <v>561.6</v>
      </c>
      <c r="E54" s="199">
        <f t="shared" si="1"/>
        <v>70.2</v>
      </c>
      <c r="F54" s="197">
        <v>0.27</v>
      </c>
      <c r="G54" s="198">
        <f t="shared" si="2"/>
        <v>388.8</v>
      </c>
      <c r="H54" s="198">
        <f t="shared" si="3"/>
        <v>48.6</v>
      </c>
      <c r="I54" s="201">
        <v>0.27</v>
      </c>
      <c r="J54" s="199">
        <f t="shared" si="5"/>
        <v>129.60000000000002</v>
      </c>
      <c r="K54" s="199">
        <f t="shared" si="4"/>
        <v>16.200000000000003</v>
      </c>
    </row>
    <row r="55" spans="1:11" x14ac:dyDescent="0.25">
      <c r="A55" s="327" t="s">
        <v>114</v>
      </c>
      <c r="C55" s="201">
        <v>0.28000000000000003</v>
      </c>
      <c r="D55" s="199">
        <f t="shared" si="0"/>
        <v>582.40000000000009</v>
      </c>
      <c r="E55" s="199">
        <f t="shared" si="1"/>
        <v>72.800000000000011</v>
      </c>
      <c r="F55" s="197">
        <v>0.28000000000000003</v>
      </c>
      <c r="G55" s="198">
        <f t="shared" si="2"/>
        <v>403.20000000000005</v>
      </c>
      <c r="H55" s="198">
        <f t="shared" si="3"/>
        <v>50.400000000000006</v>
      </c>
      <c r="I55" s="201">
        <v>0.28000000000000003</v>
      </c>
      <c r="J55" s="199">
        <f t="shared" si="5"/>
        <v>134.4</v>
      </c>
      <c r="K55" s="199">
        <f t="shared" si="4"/>
        <v>16.8</v>
      </c>
    </row>
    <row r="56" spans="1:11" x14ac:dyDescent="0.25">
      <c r="A56" s="327" t="s">
        <v>115</v>
      </c>
      <c r="C56" s="201">
        <v>0.28999999999999998</v>
      </c>
      <c r="D56" s="199">
        <f t="shared" si="0"/>
        <v>603.19999999999993</v>
      </c>
      <c r="E56" s="199">
        <f t="shared" si="1"/>
        <v>75.399999999999991</v>
      </c>
      <c r="F56" s="197">
        <v>0.28999999999999998</v>
      </c>
      <c r="G56" s="198">
        <f t="shared" si="2"/>
        <v>417.59999999999997</v>
      </c>
      <c r="H56" s="198">
        <f t="shared" si="3"/>
        <v>52.199999999999996</v>
      </c>
      <c r="I56" s="201">
        <v>0.28999999999999998</v>
      </c>
      <c r="J56" s="199">
        <f t="shared" si="5"/>
        <v>139.19999999999999</v>
      </c>
      <c r="K56" s="199">
        <f t="shared" si="4"/>
        <v>17.399999999999999</v>
      </c>
    </row>
    <row r="57" spans="1:11" x14ac:dyDescent="0.25">
      <c r="A57" s="327" t="s">
        <v>116</v>
      </c>
      <c r="C57" s="201">
        <v>0.3</v>
      </c>
      <c r="D57" s="199">
        <f t="shared" si="0"/>
        <v>624</v>
      </c>
      <c r="E57" s="199">
        <f t="shared" si="1"/>
        <v>78</v>
      </c>
      <c r="F57" s="197">
        <v>0.3</v>
      </c>
      <c r="G57" s="198">
        <f t="shared" si="2"/>
        <v>432</v>
      </c>
      <c r="H57" s="198">
        <f t="shared" si="3"/>
        <v>54</v>
      </c>
      <c r="I57" s="201">
        <v>0.3</v>
      </c>
      <c r="J57" s="199">
        <f t="shared" si="5"/>
        <v>144</v>
      </c>
      <c r="K57" s="199">
        <f t="shared" si="4"/>
        <v>18</v>
      </c>
    </row>
    <row r="58" spans="1:11" x14ac:dyDescent="0.25">
      <c r="A58" s="327" t="s">
        <v>120</v>
      </c>
      <c r="C58" s="201">
        <v>0.31</v>
      </c>
      <c r="D58" s="199">
        <f t="shared" si="0"/>
        <v>644.79999999999995</v>
      </c>
      <c r="E58" s="199">
        <f t="shared" si="1"/>
        <v>80.599999999999994</v>
      </c>
      <c r="F58" s="197">
        <v>0.31</v>
      </c>
      <c r="G58" s="198">
        <f t="shared" si="2"/>
        <v>446.4</v>
      </c>
      <c r="H58" s="198">
        <f t="shared" si="3"/>
        <v>55.8</v>
      </c>
      <c r="I58" s="201">
        <v>0.31</v>
      </c>
      <c r="J58" s="199">
        <f t="shared" si="5"/>
        <v>148.80000000000001</v>
      </c>
      <c r="K58" s="199">
        <f t="shared" si="4"/>
        <v>18.600000000000001</v>
      </c>
    </row>
    <row r="59" spans="1:11" x14ac:dyDescent="0.25">
      <c r="A59" s="327" t="s">
        <v>160</v>
      </c>
      <c r="C59" s="201">
        <v>0.32</v>
      </c>
      <c r="D59" s="199">
        <f t="shared" si="0"/>
        <v>665.6</v>
      </c>
      <c r="E59" s="199">
        <f t="shared" si="1"/>
        <v>83.2</v>
      </c>
      <c r="F59" s="197">
        <v>0.32</v>
      </c>
      <c r="G59" s="198">
        <f t="shared" si="2"/>
        <v>460.8</v>
      </c>
      <c r="H59" s="198">
        <f t="shared" si="3"/>
        <v>57.6</v>
      </c>
      <c r="I59" s="201">
        <v>0.32</v>
      </c>
      <c r="J59" s="199">
        <f t="shared" si="5"/>
        <v>153.6</v>
      </c>
      <c r="K59" s="199">
        <f t="shared" si="4"/>
        <v>19.2</v>
      </c>
    </row>
    <row r="60" spans="1:11" x14ac:dyDescent="0.25">
      <c r="A60" s="327" t="s">
        <v>121</v>
      </c>
      <c r="C60" s="201">
        <v>0.33</v>
      </c>
      <c r="D60" s="199">
        <f t="shared" si="0"/>
        <v>686.4</v>
      </c>
      <c r="E60" s="199">
        <f t="shared" si="1"/>
        <v>85.8</v>
      </c>
      <c r="F60" s="197">
        <v>0.33</v>
      </c>
      <c r="G60" s="198">
        <f t="shared" si="2"/>
        <v>475.20000000000005</v>
      </c>
      <c r="H60" s="198">
        <f t="shared" si="3"/>
        <v>59.400000000000006</v>
      </c>
      <c r="I60" s="201">
        <v>0.33</v>
      </c>
      <c r="J60" s="199">
        <f t="shared" si="5"/>
        <v>158.4</v>
      </c>
      <c r="K60" s="199">
        <f t="shared" si="4"/>
        <v>19.8</v>
      </c>
    </row>
    <row r="61" spans="1:11" x14ac:dyDescent="0.25">
      <c r="A61" s="327" t="s">
        <v>122</v>
      </c>
      <c r="C61" s="201">
        <v>0.34</v>
      </c>
      <c r="D61" s="199">
        <f t="shared" si="0"/>
        <v>707.2</v>
      </c>
      <c r="E61" s="199">
        <f t="shared" si="1"/>
        <v>88.4</v>
      </c>
      <c r="F61" s="197">
        <v>0.34</v>
      </c>
      <c r="G61" s="198">
        <f t="shared" si="2"/>
        <v>489.6</v>
      </c>
      <c r="H61" s="198">
        <f t="shared" si="3"/>
        <v>61.2</v>
      </c>
      <c r="I61" s="201">
        <v>0.34</v>
      </c>
      <c r="J61" s="199">
        <f t="shared" si="5"/>
        <v>163.20000000000002</v>
      </c>
      <c r="K61" s="199">
        <f t="shared" si="4"/>
        <v>20.400000000000002</v>
      </c>
    </row>
    <row r="62" spans="1:11" x14ac:dyDescent="0.25">
      <c r="A62" s="327"/>
      <c r="C62" s="201">
        <v>0.35</v>
      </c>
      <c r="D62" s="199">
        <f t="shared" si="0"/>
        <v>728</v>
      </c>
      <c r="E62" s="199">
        <f t="shared" si="1"/>
        <v>91</v>
      </c>
      <c r="F62" s="197">
        <v>0.35</v>
      </c>
      <c r="G62" s="198">
        <f t="shared" si="2"/>
        <v>503.99999999999994</v>
      </c>
      <c r="H62" s="198">
        <f t="shared" si="3"/>
        <v>62.999999999999993</v>
      </c>
      <c r="I62" s="201">
        <v>0.35</v>
      </c>
      <c r="J62" s="199">
        <f t="shared" si="5"/>
        <v>168</v>
      </c>
      <c r="K62" s="199">
        <f t="shared" si="4"/>
        <v>21</v>
      </c>
    </row>
    <row r="63" spans="1:11" x14ac:dyDescent="0.25">
      <c r="A63" s="327"/>
      <c r="C63" s="201">
        <v>0.36</v>
      </c>
      <c r="D63" s="199">
        <f t="shared" si="0"/>
        <v>748.8</v>
      </c>
      <c r="E63" s="199">
        <f t="shared" si="1"/>
        <v>93.6</v>
      </c>
      <c r="F63" s="197">
        <v>0.36</v>
      </c>
      <c r="G63" s="198">
        <f t="shared" si="2"/>
        <v>518.4</v>
      </c>
      <c r="H63" s="198">
        <f t="shared" si="3"/>
        <v>64.8</v>
      </c>
      <c r="I63" s="201">
        <v>0.36</v>
      </c>
      <c r="J63" s="199">
        <f t="shared" si="5"/>
        <v>172.79999999999998</v>
      </c>
      <c r="K63" s="199">
        <f t="shared" si="4"/>
        <v>21.599999999999998</v>
      </c>
    </row>
    <row r="64" spans="1:11" ht="15.75" x14ac:dyDescent="0.25">
      <c r="A64" s="328"/>
      <c r="C64" s="201">
        <v>0.37</v>
      </c>
      <c r="D64" s="199">
        <f t="shared" si="0"/>
        <v>769.6</v>
      </c>
      <c r="E64" s="199">
        <f t="shared" si="1"/>
        <v>96.2</v>
      </c>
      <c r="F64" s="197">
        <v>0.37</v>
      </c>
      <c r="G64" s="198">
        <f t="shared" si="2"/>
        <v>532.79999999999995</v>
      </c>
      <c r="H64" s="198">
        <f t="shared" si="3"/>
        <v>66.599999999999994</v>
      </c>
      <c r="I64" s="201">
        <v>0.37</v>
      </c>
      <c r="J64" s="199">
        <f t="shared" si="5"/>
        <v>177.6</v>
      </c>
      <c r="K64" s="199">
        <f t="shared" si="4"/>
        <v>22.2</v>
      </c>
    </row>
    <row r="65" spans="1:11" x14ac:dyDescent="0.25">
      <c r="A65" s="327"/>
      <c r="C65" s="201">
        <v>0.38</v>
      </c>
      <c r="D65" s="199">
        <f t="shared" si="0"/>
        <v>790.4</v>
      </c>
      <c r="E65" s="199">
        <f t="shared" si="1"/>
        <v>98.8</v>
      </c>
      <c r="F65" s="197">
        <v>0.38</v>
      </c>
      <c r="G65" s="198">
        <f t="shared" si="2"/>
        <v>547.20000000000005</v>
      </c>
      <c r="H65" s="198">
        <f t="shared" si="3"/>
        <v>68.400000000000006</v>
      </c>
      <c r="I65" s="201">
        <v>0.38</v>
      </c>
      <c r="J65" s="199">
        <f t="shared" si="5"/>
        <v>182.4</v>
      </c>
      <c r="K65" s="199">
        <f t="shared" si="4"/>
        <v>22.8</v>
      </c>
    </row>
    <row r="66" spans="1:11" x14ac:dyDescent="0.25">
      <c r="A66" s="327"/>
      <c r="C66" s="201">
        <v>0.39</v>
      </c>
      <c r="D66" s="199">
        <f t="shared" si="0"/>
        <v>811.2</v>
      </c>
      <c r="E66" s="199">
        <f t="shared" si="1"/>
        <v>101.4</v>
      </c>
      <c r="F66" s="197">
        <v>0.39</v>
      </c>
      <c r="G66" s="198">
        <f t="shared" si="2"/>
        <v>561.6</v>
      </c>
      <c r="H66" s="198">
        <f t="shared" si="3"/>
        <v>70.2</v>
      </c>
      <c r="I66" s="201">
        <v>0.39</v>
      </c>
      <c r="J66" s="199">
        <f t="shared" si="5"/>
        <v>187.20000000000002</v>
      </c>
      <c r="K66" s="199">
        <f t="shared" si="4"/>
        <v>23.400000000000002</v>
      </c>
    </row>
    <row r="67" spans="1:11" x14ac:dyDescent="0.25">
      <c r="A67" s="327"/>
      <c r="C67" s="201">
        <v>0.4</v>
      </c>
      <c r="D67" s="199">
        <f t="shared" si="0"/>
        <v>832</v>
      </c>
      <c r="E67" s="199">
        <f t="shared" si="1"/>
        <v>104</v>
      </c>
      <c r="F67" s="197">
        <v>0.4</v>
      </c>
      <c r="G67" s="198">
        <f t="shared" si="2"/>
        <v>576</v>
      </c>
      <c r="H67" s="198">
        <f t="shared" si="3"/>
        <v>72</v>
      </c>
      <c r="I67" s="201">
        <v>0.4</v>
      </c>
      <c r="J67" s="199">
        <f t="shared" si="5"/>
        <v>192</v>
      </c>
      <c r="K67" s="199">
        <f t="shared" si="4"/>
        <v>24</v>
      </c>
    </row>
    <row r="68" spans="1:11" x14ac:dyDescent="0.25">
      <c r="A68" s="327"/>
      <c r="C68" s="201">
        <v>0.41</v>
      </c>
      <c r="D68" s="199">
        <f t="shared" si="0"/>
        <v>852.8</v>
      </c>
      <c r="E68" s="199">
        <f t="shared" si="1"/>
        <v>106.6</v>
      </c>
      <c r="F68" s="197">
        <v>0.41</v>
      </c>
      <c r="G68" s="198">
        <f t="shared" si="2"/>
        <v>590.4</v>
      </c>
      <c r="H68" s="198">
        <f t="shared" si="3"/>
        <v>73.8</v>
      </c>
      <c r="I68" s="201">
        <v>0.41</v>
      </c>
      <c r="J68" s="199">
        <f t="shared" si="5"/>
        <v>196.79999999999998</v>
      </c>
      <c r="K68" s="199">
        <f t="shared" si="4"/>
        <v>24.599999999999998</v>
      </c>
    </row>
    <row r="69" spans="1:11" x14ac:dyDescent="0.25">
      <c r="A69" s="327"/>
      <c r="C69" s="201">
        <v>0.42</v>
      </c>
      <c r="D69" s="199">
        <f t="shared" si="0"/>
        <v>873.6</v>
      </c>
      <c r="E69" s="199">
        <f t="shared" si="1"/>
        <v>109.2</v>
      </c>
      <c r="F69" s="197">
        <v>0.42</v>
      </c>
      <c r="G69" s="198">
        <f t="shared" si="2"/>
        <v>604.79999999999995</v>
      </c>
      <c r="H69" s="198">
        <f t="shared" si="3"/>
        <v>75.599999999999994</v>
      </c>
      <c r="I69" s="201">
        <v>0.42</v>
      </c>
      <c r="J69" s="199">
        <f t="shared" si="5"/>
        <v>201.6</v>
      </c>
      <c r="K69" s="199">
        <f t="shared" si="4"/>
        <v>25.2</v>
      </c>
    </row>
    <row r="70" spans="1:11" x14ac:dyDescent="0.25">
      <c r="A70" s="327"/>
      <c r="C70" s="201">
        <v>0.43</v>
      </c>
      <c r="D70" s="199">
        <f t="shared" si="0"/>
        <v>894.4</v>
      </c>
      <c r="E70" s="199">
        <f t="shared" si="1"/>
        <v>111.8</v>
      </c>
      <c r="F70" s="197">
        <v>0.43</v>
      </c>
      <c r="G70" s="198">
        <f t="shared" si="2"/>
        <v>619.20000000000005</v>
      </c>
      <c r="H70" s="198">
        <f t="shared" si="3"/>
        <v>77.400000000000006</v>
      </c>
      <c r="I70" s="201">
        <v>0.43</v>
      </c>
      <c r="J70" s="199">
        <f t="shared" si="5"/>
        <v>206.4</v>
      </c>
      <c r="K70" s="199">
        <f t="shared" si="4"/>
        <v>25.8</v>
      </c>
    </row>
    <row r="71" spans="1:11" x14ac:dyDescent="0.25">
      <c r="A71" s="327"/>
      <c r="C71" s="201">
        <v>0.44</v>
      </c>
      <c r="D71" s="199">
        <f t="shared" si="0"/>
        <v>915.2</v>
      </c>
      <c r="E71" s="199">
        <f t="shared" si="1"/>
        <v>114.4</v>
      </c>
      <c r="F71" s="197">
        <v>0.44</v>
      </c>
      <c r="G71" s="198">
        <f t="shared" si="2"/>
        <v>633.6</v>
      </c>
      <c r="H71" s="198">
        <f t="shared" si="3"/>
        <v>79.2</v>
      </c>
      <c r="I71" s="201">
        <v>0.44</v>
      </c>
      <c r="J71" s="199">
        <f t="shared" si="5"/>
        <v>211.2</v>
      </c>
      <c r="K71" s="199">
        <f t="shared" si="4"/>
        <v>26.4</v>
      </c>
    </row>
    <row r="72" spans="1:11" x14ac:dyDescent="0.25">
      <c r="A72" s="327"/>
      <c r="C72" s="201">
        <v>0.45</v>
      </c>
      <c r="D72" s="199">
        <f t="shared" si="0"/>
        <v>936</v>
      </c>
      <c r="E72" s="199">
        <f t="shared" si="1"/>
        <v>117</v>
      </c>
      <c r="F72" s="197">
        <v>0.45</v>
      </c>
      <c r="G72" s="198">
        <f t="shared" si="2"/>
        <v>648</v>
      </c>
      <c r="H72" s="198">
        <f t="shared" si="3"/>
        <v>81</v>
      </c>
      <c r="I72" s="201">
        <v>0.45</v>
      </c>
      <c r="J72" s="199">
        <f t="shared" si="5"/>
        <v>216</v>
      </c>
      <c r="K72" s="199">
        <f t="shared" si="4"/>
        <v>27</v>
      </c>
    </row>
    <row r="73" spans="1:11" x14ac:dyDescent="0.25">
      <c r="A73" s="327"/>
      <c r="C73" s="201">
        <v>0.46</v>
      </c>
      <c r="D73" s="199">
        <f t="shared" si="0"/>
        <v>956.80000000000007</v>
      </c>
      <c r="E73" s="199">
        <f t="shared" si="1"/>
        <v>119.60000000000001</v>
      </c>
      <c r="F73" s="197">
        <v>0.46</v>
      </c>
      <c r="G73" s="198">
        <f t="shared" si="2"/>
        <v>662.4</v>
      </c>
      <c r="H73" s="198">
        <f t="shared" si="3"/>
        <v>82.8</v>
      </c>
      <c r="I73" s="201">
        <v>0.46</v>
      </c>
      <c r="J73" s="199">
        <f t="shared" si="5"/>
        <v>220.8</v>
      </c>
      <c r="K73" s="199">
        <f t="shared" si="4"/>
        <v>27.6</v>
      </c>
    </row>
    <row r="74" spans="1:11" x14ac:dyDescent="0.25">
      <c r="A74" s="327"/>
      <c r="C74" s="201">
        <v>0.47</v>
      </c>
      <c r="D74" s="199">
        <f t="shared" si="0"/>
        <v>977.59999999999991</v>
      </c>
      <c r="E74" s="199">
        <f t="shared" si="1"/>
        <v>122.19999999999999</v>
      </c>
      <c r="F74" s="197">
        <v>0.47</v>
      </c>
      <c r="G74" s="198">
        <f t="shared" si="2"/>
        <v>676.8</v>
      </c>
      <c r="H74" s="198">
        <f t="shared" si="3"/>
        <v>84.6</v>
      </c>
      <c r="I74" s="201">
        <v>0.47</v>
      </c>
      <c r="J74" s="199">
        <f t="shared" si="5"/>
        <v>225.6</v>
      </c>
      <c r="K74" s="199">
        <f t="shared" si="4"/>
        <v>28.2</v>
      </c>
    </row>
    <row r="75" spans="1:11" x14ac:dyDescent="0.25">
      <c r="A75" s="327"/>
      <c r="C75" s="201">
        <v>0.48</v>
      </c>
      <c r="D75" s="199">
        <f t="shared" si="0"/>
        <v>998.4</v>
      </c>
      <c r="E75" s="199">
        <f t="shared" si="1"/>
        <v>124.8</v>
      </c>
      <c r="F75" s="197">
        <v>0.48</v>
      </c>
      <c r="G75" s="198">
        <f t="shared" si="2"/>
        <v>691.19999999999993</v>
      </c>
      <c r="H75" s="198">
        <f t="shared" si="3"/>
        <v>86.399999999999991</v>
      </c>
      <c r="I75" s="201">
        <v>0.48</v>
      </c>
      <c r="J75" s="199">
        <f t="shared" si="5"/>
        <v>230.39999999999998</v>
      </c>
      <c r="K75" s="199">
        <f t="shared" si="4"/>
        <v>28.799999999999997</v>
      </c>
    </row>
    <row r="76" spans="1:11" x14ac:dyDescent="0.25">
      <c r="A76" s="327"/>
      <c r="C76" s="201">
        <v>0.49</v>
      </c>
      <c r="D76" s="199">
        <f t="shared" si="0"/>
        <v>1019.1999999999999</v>
      </c>
      <c r="E76" s="199">
        <f t="shared" si="1"/>
        <v>127.39999999999999</v>
      </c>
      <c r="F76" s="197">
        <v>0.49</v>
      </c>
      <c r="G76" s="198">
        <f t="shared" si="2"/>
        <v>705.6</v>
      </c>
      <c r="H76" s="198">
        <f t="shared" si="3"/>
        <v>88.2</v>
      </c>
      <c r="I76" s="201">
        <v>0.49</v>
      </c>
      <c r="J76" s="199">
        <f t="shared" si="5"/>
        <v>235.2</v>
      </c>
      <c r="K76" s="199">
        <f t="shared" si="4"/>
        <v>29.4</v>
      </c>
    </row>
    <row r="77" spans="1:11" x14ac:dyDescent="0.25">
      <c r="A77" s="327"/>
      <c r="C77" s="201">
        <v>0.5</v>
      </c>
      <c r="D77" s="199">
        <f t="shared" si="0"/>
        <v>1040</v>
      </c>
      <c r="E77" s="199">
        <f t="shared" si="1"/>
        <v>130</v>
      </c>
      <c r="F77" s="197">
        <v>0.5</v>
      </c>
      <c r="G77" s="198">
        <f t="shared" si="2"/>
        <v>720</v>
      </c>
      <c r="H77" s="198">
        <f t="shared" si="3"/>
        <v>90</v>
      </c>
      <c r="I77" s="201">
        <v>0.5</v>
      </c>
      <c r="J77" s="199">
        <f t="shared" si="5"/>
        <v>240</v>
      </c>
      <c r="K77" s="199">
        <f t="shared" si="4"/>
        <v>30</v>
      </c>
    </row>
    <row r="78" spans="1:11" x14ac:dyDescent="0.25">
      <c r="A78" s="327" t="s">
        <v>119</v>
      </c>
      <c r="C78" s="201">
        <v>0.51</v>
      </c>
      <c r="D78" s="199">
        <f t="shared" si="0"/>
        <v>1060.8</v>
      </c>
      <c r="E78" s="199">
        <f t="shared" si="1"/>
        <v>132.6</v>
      </c>
      <c r="F78" s="197">
        <v>0.51</v>
      </c>
      <c r="G78" s="198">
        <f t="shared" si="2"/>
        <v>734.4</v>
      </c>
      <c r="H78" s="198">
        <f t="shared" si="3"/>
        <v>91.8</v>
      </c>
      <c r="I78" s="201">
        <v>0.51</v>
      </c>
      <c r="J78" s="199">
        <f t="shared" si="5"/>
        <v>244.8</v>
      </c>
      <c r="K78" s="199">
        <f t="shared" si="4"/>
        <v>30.6</v>
      </c>
    </row>
    <row r="79" spans="1:11" x14ac:dyDescent="0.25">
      <c r="A79" s="327" t="s">
        <v>139</v>
      </c>
      <c r="C79" s="201">
        <v>0.52</v>
      </c>
      <c r="D79" s="199">
        <f t="shared" si="0"/>
        <v>1081.6000000000001</v>
      </c>
      <c r="E79" s="199">
        <f t="shared" si="1"/>
        <v>135.20000000000002</v>
      </c>
      <c r="F79" s="197">
        <v>0.52</v>
      </c>
      <c r="G79" s="198">
        <f t="shared" si="2"/>
        <v>748.80000000000007</v>
      </c>
      <c r="H79" s="198">
        <f t="shared" si="3"/>
        <v>93.600000000000009</v>
      </c>
      <c r="I79" s="201">
        <v>0.52</v>
      </c>
      <c r="J79" s="199">
        <f t="shared" si="5"/>
        <v>249.60000000000002</v>
      </c>
      <c r="K79" s="199">
        <f t="shared" si="4"/>
        <v>31.200000000000003</v>
      </c>
    </row>
    <row r="80" spans="1:11" x14ac:dyDescent="0.25">
      <c r="A80" s="327" t="s">
        <v>169</v>
      </c>
      <c r="C80" s="201">
        <v>0.53</v>
      </c>
      <c r="D80" s="199">
        <f t="shared" si="0"/>
        <v>1102.4000000000001</v>
      </c>
      <c r="E80" s="199">
        <f t="shared" si="1"/>
        <v>137.80000000000001</v>
      </c>
      <c r="F80" s="197">
        <v>0.53</v>
      </c>
      <c r="G80" s="198">
        <f t="shared" si="2"/>
        <v>763.2</v>
      </c>
      <c r="H80" s="198">
        <f t="shared" si="3"/>
        <v>95.4</v>
      </c>
      <c r="I80" s="201">
        <v>0.53</v>
      </c>
      <c r="J80" s="199">
        <f t="shared" si="5"/>
        <v>254.4</v>
      </c>
      <c r="K80" s="199">
        <f t="shared" si="4"/>
        <v>31.8</v>
      </c>
    </row>
    <row r="81" spans="1:11" x14ac:dyDescent="0.25">
      <c r="A81" s="327" t="s">
        <v>123</v>
      </c>
      <c r="C81" s="201">
        <v>0.54</v>
      </c>
      <c r="D81" s="199">
        <f t="shared" si="0"/>
        <v>1123.2</v>
      </c>
      <c r="E81" s="199">
        <f t="shared" si="1"/>
        <v>140.4</v>
      </c>
      <c r="F81" s="197">
        <v>0.54</v>
      </c>
      <c r="G81" s="198">
        <f t="shared" si="2"/>
        <v>777.6</v>
      </c>
      <c r="H81" s="198">
        <f t="shared" si="3"/>
        <v>97.2</v>
      </c>
      <c r="I81" s="201">
        <v>0.54</v>
      </c>
      <c r="J81" s="199">
        <f t="shared" si="5"/>
        <v>259.20000000000005</v>
      </c>
      <c r="K81" s="199">
        <f t="shared" si="4"/>
        <v>32.400000000000006</v>
      </c>
    </row>
    <row r="82" spans="1:11" x14ac:dyDescent="0.25">
      <c r="A82" s="327" t="s">
        <v>124</v>
      </c>
      <c r="C82" s="201">
        <v>0.55000000000000004</v>
      </c>
      <c r="D82" s="199">
        <f t="shared" si="0"/>
        <v>1144</v>
      </c>
      <c r="E82" s="199">
        <f t="shared" si="1"/>
        <v>143</v>
      </c>
      <c r="F82" s="197">
        <v>0.55000000000000004</v>
      </c>
      <c r="G82" s="198">
        <f t="shared" si="2"/>
        <v>792.00000000000011</v>
      </c>
      <c r="H82" s="198">
        <f t="shared" si="3"/>
        <v>99.000000000000014</v>
      </c>
      <c r="I82" s="201">
        <v>0.55000000000000004</v>
      </c>
      <c r="J82" s="199">
        <f t="shared" si="5"/>
        <v>264</v>
      </c>
      <c r="K82" s="199">
        <f t="shared" si="4"/>
        <v>33</v>
      </c>
    </row>
    <row r="83" spans="1:11" x14ac:dyDescent="0.25">
      <c r="A83" s="327" t="s">
        <v>170</v>
      </c>
      <c r="C83" s="201">
        <v>0.56000000000000005</v>
      </c>
      <c r="D83" s="199">
        <f t="shared" si="0"/>
        <v>1164.8000000000002</v>
      </c>
      <c r="E83" s="199">
        <f t="shared" si="1"/>
        <v>145.60000000000002</v>
      </c>
      <c r="F83" s="197">
        <v>0.56000000000000005</v>
      </c>
      <c r="G83" s="198">
        <f t="shared" si="2"/>
        <v>806.40000000000009</v>
      </c>
      <c r="H83" s="198">
        <f t="shared" si="3"/>
        <v>100.80000000000001</v>
      </c>
      <c r="I83" s="201">
        <v>0.56000000000000005</v>
      </c>
      <c r="J83" s="199">
        <f t="shared" si="5"/>
        <v>268.8</v>
      </c>
      <c r="K83" s="199">
        <f t="shared" si="4"/>
        <v>33.6</v>
      </c>
    </row>
    <row r="84" spans="1:11" x14ac:dyDescent="0.25">
      <c r="A84" s="327" t="s">
        <v>131</v>
      </c>
      <c r="C84" s="201">
        <v>0.56999999999999995</v>
      </c>
      <c r="D84" s="199">
        <f t="shared" si="0"/>
        <v>1185.5999999999999</v>
      </c>
      <c r="E84" s="199">
        <f t="shared" si="1"/>
        <v>148.19999999999999</v>
      </c>
      <c r="F84" s="197">
        <v>0.56999999999999995</v>
      </c>
      <c r="G84" s="198">
        <f t="shared" si="2"/>
        <v>820.8</v>
      </c>
      <c r="H84" s="198">
        <f t="shared" si="3"/>
        <v>102.6</v>
      </c>
      <c r="I84" s="201">
        <v>0.56999999999999995</v>
      </c>
      <c r="J84" s="199">
        <f t="shared" si="5"/>
        <v>273.59999999999997</v>
      </c>
      <c r="K84" s="199">
        <f t="shared" si="4"/>
        <v>34.199999999999996</v>
      </c>
    </row>
    <row r="85" spans="1:11" x14ac:dyDescent="0.25">
      <c r="A85" s="327"/>
      <c r="C85" s="201">
        <v>0.57999999999999996</v>
      </c>
      <c r="D85" s="199">
        <f t="shared" si="0"/>
        <v>1206.3999999999999</v>
      </c>
      <c r="E85" s="199">
        <f t="shared" si="1"/>
        <v>150.79999999999998</v>
      </c>
      <c r="F85" s="197">
        <v>0.57999999999999996</v>
      </c>
      <c r="G85" s="198">
        <f t="shared" si="2"/>
        <v>835.19999999999993</v>
      </c>
      <c r="H85" s="198">
        <f t="shared" si="3"/>
        <v>104.39999999999999</v>
      </c>
      <c r="I85" s="201">
        <v>0.57999999999999996</v>
      </c>
      <c r="J85" s="199">
        <f t="shared" si="5"/>
        <v>278.39999999999998</v>
      </c>
      <c r="K85" s="199">
        <f t="shared" si="4"/>
        <v>34.799999999999997</v>
      </c>
    </row>
    <row r="86" spans="1:11" x14ac:dyDescent="0.25">
      <c r="A86" s="327"/>
      <c r="C86" s="201">
        <v>0.59</v>
      </c>
      <c r="D86" s="199">
        <f t="shared" si="0"/>
        <v>1227.2</v>
      </c>
      <c r="E86" s="199">
        <f t="shared" si="1"/>
        <v>153.4</v>
      </c>
      <c r="F86" s="197">
        <v>0.59</v>
      </c>
      <c r="G86" s="198">
        <f t="shared" si="2"/>
        <v>849.59999999999991</v>
      </c>
      <c r="H86" s="198">
        <f t="shared" si="3"/>
        <v>106.19999999999999</v>
      </c>
      <c r="I86" s="201">
        <v>0.59</v>
      </c>
      <c r="J86" s="199">
        <f t="shared" si="5"/>
        <v>283.2</v>
      </c>
      <c r="K86" s="199">
        <f t="shared" si="4"/>
        <v>35.4</v>
      </c>
    </row>
    <row r="87" spans="1:11" x14ac:dyDescent="0.25">
      <c r="A87" s="327"/>
      <c r="C87" s="201">
        <v>0.6</v>
      </c>
      <c r="D87" s="199">
        <f t="shared" si="0"/>
        <v>1248</v>
      </c>
      <c r="E87" s="199">
        <f t="shared" si="1"/>
        <v>156</v>
      </c>
      <c r="F87" s="197">
        <v>0.6</v>
      </c>
      <c r="G87" s="198">
        <f t="shared" si="2"/>
        <v>864</v>
      </c>
      <c r="H87" s="198">
        <f t="shared" si="3"/>
        <v>108</v>
      </c>
      <c r="I87" s="201">
        <v>0.6</v>
      </c>
      <c r="J87" s="199">
        <f t="shared" si="5"/>
        <v>288</v>
      </c>
      <c r="K87" s="199">
        <f t="shared" si="4"/>
        <v>36</v>
      </c>
    </row>
    <row r="88" spans="1:11" x14ac:dyDescent="0.25">
      <c r="A88" s="327"/>
      <c r="C88" s="201">
        <v>0.61</v>
      </c>
      <c r="D88" s="199">
        <f t="shared" si="0"/>
        <v>1268.8</v>
      </c>
      <c r="E88" s="199">
        <f t="shared" si="1"/>
        <v>158.6</v>
      </c>
      <c r="F88" s="197">
        <v>0.61</v>
      </c>
      <c r="G88" s="198">
        <f t="shared" si="2"/>
        <v>878.4</v>
      </c>
      <c r="H88" s="198">
        <f t="shared" si="3"/>
        <v>109.8</v>
      </c>
      <c r="I88" s="201">
        <v>0.61</v>
      </c>
      <c r="J88" s="199">
        <f t="shared" si="5"/>
        <v>292.8</v>
      </c>
      <c r="K88" s="199">
        <f t="shared" si="4"/>
        <v>36.6</v>
      </c>
    </row>
    <row r="89" spans="1:11" x14ac:dyDescent="0.25">
      <c r="A89" s="327"/>
      <c r="C89" s="201">
        <v>0.62</v>
      </c>
      <c r="D89" s="199">
        <f t="shared" si="0"/>
        <v>1289.5999999999999</v>
      </c>
      <c r="E89" s="199">
        <f t="shared" si="1"/>
        <v>161.19999999999999</v>
      </c>
      <c r="F89" s="197">
        <v>0.62</v>
      </c>
      <c r="G89" s="198">
        <f t="shared" si="2"/>
        <v>892.8</v>
      </c>
      <c r="H89" s="198">
        <f t="shared" si="3"/>
        <v>111.6</v>
      </c>
      <c r="I89" s="201">
        <v>0.62</v>
      </c>
      <c r="J89" s="199">
        <f t="shared" si="5"/>
        <v>297.60000000000002</v>
      </c>
      <c r="K89" s="199">
        <f t="shared" si="4"/>
        <v>37.200000000000003</v>
      </c>
    </row>
    <row r="90" spans="1:11" x14ac:dyDescent="0.25">
      <c r="A90" s="327"/>
      <c r="C90" s="201">
        <v>0.63</v>
      </c>
      <c r="D90" s="199">
        <f t="shared" si="0"/>
        <v>1310.4000000000001</v>
      </c>
      <c r="E90" s="199">
        <f t="shared" si="1"/>
        <v>163.80000000000001</v>
      </c>
      <c r="F90" s="197">
        <v>0.63</v>
      </c>
      <c r="G90" s="198">
        <f t="shared" si="2"/>
        <v>907.2</v>
      </c>
      <c r="H90" s="198">
        <f t="shared" si="3"/>
        <v>113.4</v>
      </c>
      <c r="I90" s="201">
        <v>0.63</v>
      </c>
      <c r="J90" s="199">
        <f t="shared" si="5"/>
        <v>302.39999999999998</v>
      </c>
      <c r="K90" s="199">
        <f t="shared" si="4"/>
        <v>37.799999999999997</v>
      </c>
    </row>
    <row r="91" spans="1:11" x14ac:dyDescent="0.25">
      <c r="A91" s="327"/>
      <c r="C91" s="201">
        <v>0.64</v>
      </c>
      <c r="D91" s="199">
        <f t="shared" si="0"/>
        <v>1331.2</v>
      </c>
      <c r="E91" s="199">
        <f t="shared" si="1"/>
        <v>166.4</v>
      </c>
      <c r="F91" s="197">
        <v>0.64</v>
      </c>
      <c r="G91" s="198">
        <f t="shared" si="2"/>
        <v>921.6</v>
      </c>
      <c r="H91" s="198">
        <f t="shared" si="3"/>
        <v>115.2</v>
      </c>
      <c r="I91" s="201">
        <v>0.64</v>
      </c>
      <c r="J91" s="199">
        <f t="shared" si="5"/>
        <v>307.2</v>
      </c>
      <c r="K91" s="199">
        <f t="shared" si="4"/>
        <v>38.4</v>
      </c>
    </row>
    <row r="92" spans="1:11" x14ac:dyDescent="0.25">
      <c r="A92" s="327"/>
      <c r="C92" s="201">
        <v>0.65</v>
      </c>
      <c r="D92" s="199">
        <f t="shared" ref="D92:D127" si="6">2080*C92</f>
        <v>1352</v>
      </c>
      <c r="E92" s="199">
        <f t="shared" ref="E92:E127" si="7">D92/8</f>
        <v>169</v>
      </c>
      <c r="F92" s="197">
        <v>0.65</v>
      </c>
      <c r="G92" s="198">
        <f t="shared" ref="G92:G127" si="8">1440*F92</f>
        <v>936</v>
      </c>
      <c r="H92" s="198">
        <f t="shared" ref="H92:H127" si="9">G92/8</f>
        <v>117</v>
      </c>
      <c r="I92" s="201">
        <v>0.65</v>
      </c>
      <c r="J92" s="199">
        <f t="shared" si="5"/>
        <v>312</v>
      </c>
      <c r="K92" s="199">
        <f t="shared" ref="K92:K127" si="10">J92/8</f>
        <v>39</v>
      </c>
    </row>
    <row r="93" spans="1:11" x14ac:dyDescent="0.25">
      <c r="A93" s="327"/>
      <c r="C93" s="201">
        <v>0.66</v>
      </c>
      <c r="D93" s="199">
        <f t="shared" si="6"/>
        <v>1372.8</v>
      </c>
      <c r="E93" s="199">
        <f t="shared" si="7"/>
        <v>171.6</v>
      </c>
      <c r="F93" s="197">
        <v>0.66</v>
      </c>
      <c r="G93" s="198">
        <f t="shared" si="8"/>
        <v>950.40000000000009</v>
      </c>
      <c r="H93" s="198">
        <f t="shared" si="9"/>
        <v>118.80000000000001</v>
      </c>
      <c r="I93" s="201">
        <v>0.66</v>
      </c>
      <c r="J93" s="199">
        <f t="shared" ref="J93:J127" si="11">480*I93</f>
        <v>316.8</v>
      </c>
      <c r="K93" s="199">
        <f t="shared" si="10"/>
        <v>39.6</v>
      </c>
    </row>
    <row r="94" spans="1:11" x14ac:dyDescent="0.25">
      <c r="A94" s="327"/>
      <c r="C94" s="201">
        <v>0.67</v>
      </c>
      <c r="D94" s="199">
        <f t="shared" si="6"/>
        <v>1393.6000000000001</v>
      </c>
      <c r="E94" s="199">
        <f t="shared" si="7"/>
        <v>174.20000000000002</v>
      </c>
      <c r="F94" s="197">
        <v>0.67</v>
      </c>
      <c r="G94" s="198">
        <f t="shared" si="8"/>
        <v>964.80000000000007</v>
      </c>
      <c r="H94" s="198">
        <f t="shared" si="9"/>
        <v>120.60000000000001</v>
      </c>
      <c r="I94" s="201">
        <v>0.67</v>
      </c>
      <c r="J94" s="199">
        <f t="shared" si="11"/>
        <v>321.60000000000002</v>
      </c>
      <c r="K94" s="199">
        <f t="shared" si="10"/>
        <v>40.200000000000003</v>
      </c>
    </row>
    <row r="95" spans="1:11" x14ac:dyDescent="0.25">
      <c r="A95" s="327"/>
      <c r="C95" s="201">
        <v>0.68</v>
      </c>
      <c r="D95" s="199">
        <f t="shared" si="6"/>
        <v>1414.4</v>
      </c>
      <c r="E95" s="199">
        <f t="shared" si="7"/>
        <v>176.8</v>
      </c>
      <c r="F95" s="197">
        <v>0.68</v>
      </c>
      <c r="G95" s="198">
        <f t="shared" si="8"/>
        <v>979.2</v>
      </c>
      <c r="H95" s="198">
        <f t="shared" si="9"/>
        <v>122.4</v>
      </c>
      <c r="I95" s="201">
        <v>0.68</v>
      </c>
      <c r="J95" s="199">
        <f t="shared" si="11"/>
        <v>326.40000000000003</v>
      </c>
      <c r="K95" s="199">
        <f t="shared" si="10"/>
        <v>40.800000000000004</v>
      </c>
    </row>
    <row r="96" spans="1:11" x14ac:dyDescent="0.25">
      <c r="A96" s="327"/>
      <c r="C96" s="201">
        <v>0.69</v>
      </c>
      <c r="D96" s="199">
        <f t="shared" si="6"/>
        <v>1435.1999999999998</v>
      </c>
      <c r="E96" s="199">
        <f t="shared" si="7"/>
        <v>179.39999999999998</v>
      </c>
      <c r="F96" s="197">
        <v>0.69</v>
      </c>
      <c r="G96" s="198">
        <f t="shared" si="8"/>
        <v>993.59999999999991</v>
      </c>
      <c r="H96" s="198">
        <f t="shared" si="9"/>
        <v>124.19999999999999</v>
      </c>
      <c r="I96" s="201">
        <v>0.69</v>
      </c>
      <c r="J96" s="199">
        <f t="shared" si="11"/>
        <v>331.2</v>
      </c>
      <c r="K96" s="199">
        <f t="shared" si="10"/>
        <v>41.4</v>
      </c>
    </row>
    <row r="97" spans="1:11" x14ac:dyDescent="0.25">
      <c r="A97" s="327"/>
      <c r="C97" s="201">
        <v>0.7</v>
      </c>
      <c r="D97" s="199">
        <f t="shared" si="6"/>
        <v>1456</v>
      </c>
      <c r="E97" s="199">
        <f t="shared" si="7"/>
        <v>182</v>
      </c>
      <c r="F97" s="197">
        <v>0.7</v>
      </c>
      <c r="G97" s="198">
        <f t="shared" si="8"/>
        <v>1007.9999999999999</v>
      </c>
      <c r="H97" s="198">
        <f t="shared" si="9"/>
        <v>125.99999999999999</v>
      </c>
      <c r="I97" s="201">
        <v>0.7</v>
      </c>
      <c r="J97" s="199">
        <f t="shared" si="11"/>
        <v>336</v>
      </c>
      <c r="K97" s="199">
        <f t="shared" si="10"/>
        <v>42</v>
      </c>
    </row>
    <row r="98" spans="1:11" x14ac:dyDescent="0.25">
      <c r="A98" s="327"/>
      <c r="C98" s="201">
        <v>0.71</v>
      </c>
      <c r="D98" s="199">
        <f t="shared" si="6"/>
        <v>1476.8</v>
      </c>
      <c r="E98" s="199">
        <f t="shared" si="7"/>
        <v>184.6</v>
      </c>
      <c r="F98" s="197">
        <v>0.71</v>
      </c>
      <c r="G98" s="198">
        <f t="shared" si="8"/>
        <v>1022.4</v>
      </c>
      <c r="H98" s="198">
        <f t="shared" si="9"/>
        <v>127.8</v>
      </c>
      <c r="I98" s="201">
        <v>0.71</v>
      </c>
      <c r="J98" s="199">
        <f t="shared" si="11"/>
        <v>340.79999999999995</v>
      </c>
      <c r="K98" s="199">
        <f t="shared" si="10"/>
        <v>42.599999999999994</v>
      </c>
    </row>
    <row r="99" spans="1:11" x14ac:dyDescent="0.25">
      <c r="A99" s="327"/>
      <c r="C99" s="201">
        <v>0.72</v>
      </c>
      <c r="D99" s="199">
        <f t="shared" si="6"/>
        <v>1497.6</v>
      </c>
      <c r="E99" s="199">
        <f t="shared" si="7"/>
        <v>187.2</v>
      </c>
      <c r="F99" s="197">
        <v>0.72</v>
      </c>
      <c r="G99" s="198">
        <f t="shared" si="8"/>
        <v>1036.8</v>
      </c>
      <c r="H99" s="198">
        <f t="shared" si="9"/>
        <v>129.6</v>
      </c>
      <c r="I99" s="201">
        <v>0.72</v>
      </c>
      <c r="J99" s="199">
        <f t="shared" si="11"/>
        <v>345.59999999999997</v>
      </c>
      <c r="K99" s="199">
        <f t="shared" si="10"/>
        <v>43.199999999999996</v>
      </c>
    </row>
    <row r="100" spans="1:11" x14ac:dyDescent="0.25">
      <c r="A100" s="329" t="s">
        <v>126</v>
      </c>
      <c r="C100" s="201">
        <v>0.73</v>
      </c>
      <c r="D100" s="199">
        <f t="shared" si="6"/>
        <v>1518.3999999999999</v>
      </c>
      <c r="E100" s="199">
        <f t="shared" si="7"/>
        <v>189.79999999999998</v>
      </c>
      <c r="F100" s="197">
        <v>0.73</v>
      </c>
      <c r="G100" s="198">
        <f t="shared" si="8"/>
        <v>1051.2</v>
      </c>
      <c r="H100" s="198">
        <f t="shared" si="9"/>
        <v>131.4</v>
      </c>
      <c r="I100" s="201">
        <v>0.73</v>
      </c>
      <c r="J100" s="199">
        <f t="shared" si="11"/>
        <v>350.4</v>
      </c>
      <c r="K100" s="199">
        <f t="shared" si="10"/>
        <v>43.8</v>
      </c>
    </row>
    <row r="101" spans="1:11" x14ac:dyDescent="0.25">
      <c r="A101" s="327" t="s">
        <v>125</v>
      </c>
      <c r="C101" s="201">
        <v>0.74</v>
      </c>
      <c r="D101" s="199">
        <f t="shared" si="6"/>
        <v>1539.2</v>
      </c>
      <c r="E101" s="199">
        <f t="shared" si="7"/>
        <v>192.4</v>
      </c>
      <c r="F101" s="197">
        <v>0.74</v>
      </c>
      <c r="G101" s="198">
        <f t="shared" si="8"/>
        <v>1065.5999999999999</v>
      </c>
      <c r="H101" s="198">
        <f t="shared" si="9"/>
        <v>133.19999999999999</v>
      </c>
      <c r="I101" s="201">
        <v>0.74</v>
      </c>
      <c r="J101" s="199">
        <f t="shared" si="11"/>
        <v>355.2</v>
      </c>
      <c r="K101" s="199">
        <f t="shared" si="10"/>
        <v>44.4</v>
      </c>
    </row>
    <row r="102" spans="1:11" x14ac:dyDescent="0.25">
      <c r="A102" s="327" t="s">
        <v>132</v>
      </c>
      <c r="C102" s="201">
        <v>0.75</v>
      </c>
      <c r="D102" s="199">
        <f t="shared" si="6"/>
        <v>1560</v>
      </c>
      <c r="E102" s="199">
        <f t="shared" si="7"/>
        <v>195</v>
      </c>
      <c r="F102" s="197">
        <v>0.75</v>
      </c>
      <c r="G102" s="198">
        <f t="shared" si="8"/>
        <v>1080</v>
      </c>
      <c r="H102" s="198">
        <f t="shared" si="9"/>
        <v>135</v>
      </c>
      <c r="I102" s="201">
        <v>0.75</v>
      </c>
      <c r="J102" s="199">
        <f t="shared" si="11"/>
        <v>360</v>
      </c>
      <c r="K102" s="199">
        <f t="shared" si="10"/>
        <v>45</v>
      </c>
    </row>
    <row r="103" spans="1:11" x14ac:dyDescent="0.25">
      <c r="A103" s="327"/>
      <c r="C103" s="201">
        <v>0.76</v>
      </c>
      <c r="D103" s="199">
        <f t="shared" si="6"/>
        <v>1580.8</v>
      </c>
      <c r="E103" s="199">
        <f t="shared" si="7"/>
        <v>197.6</v>
      </c>
      <c r="F103" s="197">
        <v>0.76</v>
      </c>
      <c r="G103" s="198">
        <f t="shared" si="8"/>
        <v>1094.4000000000001</v>
      </c>
      <c r="H103" s="198">
        <f t="shared" si="9"/>
        <v>136.80000000000001</v>
      </c>
      <c r="I103" s="201">
        <v>0.76</v>
      </c>
      <c r="J103" s="199">
        <f t="shared" si="11"/>
        <v>364.8</v>
      </c>
      <c r="K103" s="199">
        <f t="shared" si="10"/>
        <v>45.6</v>
      </c>
    </row>
    <row r="104" spans="1:11" x14ac:dyDescent="0.25">
      <c r="A104" s="327"/>
      <c r="C104" s="201">
        <v>0.77</v>
      </c>
      <c r="D104" s="199">
        <f t="shared" si="6"/>
        <v>1601.6000000000001</v>
      </c>
      <c r="E104" s="199">
        <f t="shared" si="7"/>
        <v>200.20000000000002</v>
      </c>
      <c r="F104" s="197">
        <v>0.77</v>
      </c>
      <c r="G104" s="198">
        <f t="shared" si="8"/>
        <v>1108.8</v>
      </c>
      <c r="H104" s="198">
        <f t="shared" si="9"/>
        <v>138.6</v>
      </c>
      <c r="I104" s="201">
        <v>0.77</v>
      </c>
      <c r="J104" s="199">
        <f t="shared" si="11"/>
        <v>369.6</v>
      </c>
      <c r="K104" s="199">
        <f t="shared" si="10"/>
        <v>46.2</v>
      </c>
    </row>
    <row r="105" spans="1:11" x14ac:dyDescent="0.25">
      <c r="A105" s="327"/>
      <c r="C105" s="201">
        <v>0.78</v>
      </c>
      <c r="D105" s="199">
        <f t="shared" si="6"/>
        <v>1622.4</v>
      </c>
      <c r="E105" s="199">
        <f t="shared" si="7"/>
        <v>202.8</v>
      </c>
      <c r="F105" s="197">
        <v>0.78</v>
      </c>
      <c r="G105" s="198">
        <f t="shared" si="8"/>
        <v>1123.2</v>
      </c>
      <c r="H105" s="198">
        <f t="shared" si="9"/>
        <v>140.4</v>
      </c>
      <c r="I105" s="201">
        <v>0.78</v>
      </c>
      <c r="J105" s="199">
        <f t="shared" si="11"/>
        <v>374.40000000000003</v>
      </c>
      <c r="K105" s="199">
        <f t="shared" si="10"/>
        <v>46.800000000000004</v>
      </c>
    </row>
    <row r="106" spans="1:11" x14ac:dyDescent="0.25">
      <c r="A106" s="327"/>
      <c r="C106" s="201">
        <v>0.79</v>
      </c>
      <c r="D106" s="199">
        <f t="shared" si="6"/>
        <v>1643.2</v>
      </c>
      <c r="E106" s="199">
        <f t="shared" si="7"/>
        <v>205.4</v>
      </c>
      <c r="F106" s="197">
        <v>0.79</v>
      </c>
      <c r="G106" s="198">
        <f t="shared" si="8"/>
        <v>1137.6000000000001</v>
      </c>
      <c r="H106" s="198">
        <f t="shared" si="9"/>
        <v>142.20000000000002</v>
      </c>
      <c r="I106" s="201">
        <v>0.79</v>
      </c>
      <c r="J106" s="199">
        <f t="shared" si="11"/>
        <v>379.20000000000005</v>
      </c>
      <c r="K106" s="199">
        <f t="shared" si="10"/>
        <v>47.400000000000006</v>
      </c>
    </row>
    <row r="107" spans="1:11" x14ac:dyDescent="0.25">
      <c r="A107" s="327"/>
      <c r="C107" s="201">
        <v>0.8</v>
      </c>
      <c r="D107" s="199">
        <f t="shared" si="6"/>
        <v>1664</v>
      </c>
      <c r="E107" s="199">
        <f t="shared" si="7"/>
        <v>208</v>
      </c>
      <c r="F107" s="197">
        <v>0.8</v>
      </c>
      <c r="G107" s="198">
        <f t="shared" si="8"/>
        <v>1152</v>
      </c>
      <c r="H107" s="198">
        <f t="shared" si="9"/>
        <v>144</v>
      </c>
      <c r="I107" s="201">
        <v>0.8</v>
      </c>
      <c r="J107" s="199">
        <f t="shared" si="11"/>
        <v>384</v>
      </c>
      <c r="K107" s="199">
        <f t="shared" si="10"/>
        <v>48</v>
      </c>
    </row>
    <row r="108" spans="1:11" x14ac:dyDescent="0.25">
      <c r="A108" s="327"/>
      <c r="C108" s="201">
        <v>0.81</v>
      </c>
      <c r="D108" s="199">
        <f t="shared" si="6"/>
        <v>1684.8000000000002</v>
      </c>
      <c r="E108" s="199">
        <f t="shared" si="7"/>
        <v>210.60000000000002</v>
      </c>
      <c r="F108" s="197">
        <v>0.81</v>
      </c>
      <c r="G108" s="198">
        <f t="shared" si="8"/>
        <v>1166.4000000000001</v>
      </c>
      <c r="H108" s="198">
        <f t="shared" si="9"/>
        <v>145.80000000000001</v>
      </c>
      <c r="I108" s="201">
        <v>0.81</v>
      </c>
      <c r="J108" s="199">
        <f t="shared" si="11"/>
        <v>388.8</v>
      </c>
      <c r="K108" s="199">
        <f t="shared" si="10"/>
        <v>48.6</v>
      </c>
    </row>
    <row r="109" spans="1:11" x14ac:dyDescent="0.25">
      <c r="A109" s="327"/>
      <c r="C109" s="201">
        <v>0.82</v>
      </c>
      <c r="D109" s="199">
        <f t="shared" si="6"/>
        <v>1705.6</v>
      </c>
      <c r="E109" s="199">
        <f t="shared" si="7"/>
        <v>213.2</v>
      </c>
      <c r="F109" s="197">
        <v>0.82</v>
      </c>
      <c r="G109" s="198">
        <f t="shared" si="8"/>
        <v>1180.8</v>
      </c>
      <c r="H109" s="198">
        <f t="shared" si="9"/>
        <v>147.6</v>
      </c>
      <c r="I109" s="201">
        <v>0.82</v>
      </c>
      <c r="J109" s="199">
        <f t="shared" si="11"/>
        <v>393.59999999999997</v>
      </c>
      <c r="K109" s="199">
        <f t="shared" si="10"/>
        <v>49.199999999999996</v>
      </c>
    </row>
    <row r="110" spans="1:11" x14ac:dyDescent="0.25">
      <c r="A110" s="327"/>
      <c r="C110" s="201">
        <v>0.83</v>
      </c>
      <c r="D110" s="199">
        <f t="shared" si="6"/>
        <v>1726.3999999999999</v>
      </c>
      <c r="E110" s="199">
        <f t="shared" si="7"/>
        <v>215.79999999999998</v>
      </c>
      <c r="F110" s="197">
        <v>0.83</v>
      </c>
      <c r="G110" s="198">
        <f t="shared" si="8"/>
        <v>1195.2</v>
      </c>
      <c r="H110" s="198">
        <f t="shared" si="9"/>
        <v>149.4</v>
      </c>
      <c r="I110" s="201">
        <v>0.83</v>
      </c>
      <c r="J110" s="199">
        <f t="shared" si="11"/>
        <v>398.4</v>
      </c>
      <c r="K110" s="199">
        <f t="shared" si="10"/>
        <v>49.8</v>
      </c>
    </row>
    <row r="111" spans="1:11" x14ac:dyDescent="0.25">
      <c r="A111" s="327"/>
      <c r="C111" s="201">
        <v>0.84</v>
      </c>
      <c r="D111" s="199">
        <f t="shared" si="6"/>
        <v>1747.2</v>
      </c>
      <c r="E111" s="199">
        <f t="shared" si="7"/>
        <v>218.4</v>
      </c>
      <c r="F111" s="197">
        <v>0.84</v>
      </c>
      <c r="G111" s="198">
        <f t="shared" si="8"/>
        <v>1209.5999999999999</v>
      </c>
      <c r="H111" s="198">
        <f t="shared" si="9"/>
        <v>151.19999999999999</v>
      </c>
      <c r="I111" s="201">
        <v>0.84</v>
      </c>
      <c r="J111" s="199">
        <f t="shared" si="11"/>
        <v>403.2</v>
      </c>
      <c r="K111" s="199">
        <f t="shared" si="10"/>
        <v>50.4</v>
      </c>
    </row>
    <row r="112" spans="1:11" x14ac:dyDescent="0.25">
      <c r="A112" s="327"/>
      <c r="C112" s="201">
        <v>0.85</v>
      </c>
      <c r="D112" s="199">
        <f t="shared" si="6"/>
        <v>1768</v>
      </c>
      <c r="E112" s="199">
        <f t="shared" si="7"/>
        <v>221</v>
      </c>
      <c r="F112" s="197">
        <v>0.85</v>
      </c>
      <c r="G112" s="198">
        <f t="shared" si="8"/>
        <v>1224</v>
      </c>
      <c r="H112" s="198">
        <f t="shared" si="9"/>
        <v>153</v>
      </c>
      <c r="I112" s="201">
        <v>0.85</v>
      </c>
      <c r="J112" s="199">
        <f t="shared" si="11"/>
        <v>408</v>
      </c>
      <c r="K112" s="199">
        <f t="shared" si="10"/>
        <v>51</v>
      </c>
    </row>
    <row r="113" spans="1:11" x14ac:dyDescent="0.25">
      <c r="A113" s="327"/>
      <c r="C113" s="201">
        <v>0.86</v>
      </c>
      <c r="D113" s="199">
        <f t="shared" si="6"/>
        <v>1788.8</v>
      </c>
      <c r="E113" s="199">
        <f t="shared" si="7"/>
        <v>223.6</v>
      </c>
      <c r="F113" s="197">
        <v>0.86</v>
      </c>
      <c r="G113" s="198">
        <f t="shared" si="8"/>
        <v>1238.4000000000001</v>
      </c>
      <c r="H113" s="198">
        <f t="shared" si="9"/>
        <v>154.80000000000001</v>
      </c>
      <c r="I113" s="201">
        <v>0.86</v>
      </c>
      <c r="J113" s="199">
        <f t="shared" si="11"/>
        <v>412.8</v>
      </c>
      <c r="K113" s="199">
        <f t="shared" si="10"/>
        <v>51.6</v>
      </c>
    </row>
    <row r="114" spans="1:11" x14ac:dyDescent="0.25">
      <c r="A114" s="327"/>
      <c r="C114" s="201">
        <v>0.87</v>
      </c>
      <c r="D114" s="199">
        <f t="shared" si="6"/>
        <v>1809.6</v>
      </c>
      <c r="E114" s="199">
        <f t="shared" si="7"/>
        <v>226.2</v>
      </c>
      <c r="F114" s="197">
        <v>0.87</v>
      </c>
      <c r="G114" s="198">
        <f t="shared" si="8"/>
        <v>1252.8</v>
      </c>
      <c r="H114" s="198">
        <f t="shared" si="9"/>
        <v>156.6</v>
      </c>
      <c r="I114" s="201">
        <v>0.87</v>
      </c>
      <c r="J114" s="199">
        <f t="shared" si="11"/>
        <v>417.6</v>
      </c>
      <c r="K114" s="199">
        <f t="shared" si="10"/>
        <v>52.2</v>
      </c>
    </row>
    <row r="115" spans="1:11" x14ac:dyDescent="0.25">
      <c r="A115" s="329" t="s">
        <v>127</v>
      </c>
      <c r="C115" s="201">
        <v>0.88</v>
      </c>
      <c r="D115" s="199">
        <f t="shared" si="6"/>
        <v>1830.4</v>
      </c>
      <c r="E115" s="199">
        <f t="shared" si="7"/>
        <v>228.8</v>
      </c>
      <c r="F115" s="197">
        <v>0.88</v>
      </c>
      <c r="G115" s="198">
        <f t="shared" si="8"/>
        <v>1267.2</v>
      </c>
      <c r="H115" s="198">
        <f t="shared" si="9"/>
        <v>158.4</v>
      </c>
      <c r="I115" s="201">
        <v>0.88</v>
      </c>
      <c r="J115" s="199">
        <f t="shared" si="11"/>
        <v>422.4</v>
      </c>
      <c r="K115" s="199">
        <f t="shared" si="10"/>
        <v>52.8</v>
      </c>
    </row>
    <row r="116" spans="1:11" x14ac:dyDescent="0.25">
      <c r="A116" s="327" t="s">
        <v>128</v>
      </c>
      <c r="C116" s="201">
        <v>0.89</v>
      </c>
      <c r="D116" s="199">
        <f t="shared" si="6"/>
        <v>1851.2</v>
      </c>
      <c r="E116" s="199">
        <f t="shared" si="7"/>
        <v>231.4</v>
      </c>
      <c r="F116" s="197">
        <v>0.89</v>
      </c>
      <c r="G116" s="198">
        <f t="shared" si="8"/>
        <v>1281.5999999999999</v>
      </c>
      <c r="H116" s="198">
        <f t="shared" si="9"/>
        <v>160.19999999999999</v>
      </c>
      <c r="I116" s="201">
        <v>0.89</v>
      </c>
      <c r="J116" s="199">
        <f t="shared" si="11"/>
        <v>427.2</v>
      </c>
      <c r="K116" s="199">
        <f t="shared" si="10"/>
        <v>53.4</v>
      </c>
    </row>
    <row r="117" spans="1:11" x14ac:dyDescent="0.25">
      <c r="A117" s="327" t="s">
        <v>130</v>
      </c>
      <c r="C117" s="201">
        <v>0.9</v>
      </c>
      <c r="D117" s="199">
        <f t="shared" si="6"/>
        <v>1872</v>
      </c>
      <c r="E117" s="199">
        <f t="shared" si="7"/>
        <v>234</v>
      </c>
      <c r="F117" s="197">
        <v>0.9</v>
      </c>
      <c r="G117" s="198">
        <f t="shared" si="8"/>
        <v>1296</v>
      </c>
      <c r="H117" s="198">
        <f t="shared" si="9"/>
        <v>162</v>
      </c>
      <c r="I117" s="201">
        <v>0.9</v>
      </c>
      <c r="J117" s="199">
        <f t="shared" si="11"/>
        <v>432</v>
      </c>
      <c r="K117" s="199">
        <f t="shared" si="10"/>
        <v>54</v>
      </c>
    </row>
    <row r="118" spans="1:11" x14ac:dyDescent="0.25">
      <c r="A118" s="330" t="s">
        <v>129</v>
      </c>
      <c r="C118" s="201">
        <v>0.91</v>
      </c>
      <c r="D118" s="199">
        <f t="shared" si="6"/>
        <v>1892.8</v>
      </c>
      <c r="E118" s="199">
        <f t="shared" si="7"/>
        <v>236.6</v>
      </c>
      <c r="F118" s="197">
        <v>0.91</v>
      </c>
      <c r="G118" s="198">
        <f t="shared" si="8"/>
        <v>1310.4000000000001</v>
      </c>
      <c r="H118" s="198">
        <f t="shared" si="9"/>
        <v>163.80000000000001</v>
      </c>
      <c r="I118" s="201">
        <v>0.91</v>
      </c>
      <c r="J118" s="199">
        <f t="shared" si="11"/>
        <v>436.8</v>
      </c>
      <c r="K118" s="199">
        <f t="shared" si="10"/>
        <v>54.6</v>
      </c>
    </row>
    <row r="119" spans="1:11" x14ac:dyDescent="0.25">
      <c r="A119" s="327" t="s">
        <v>132</v>
      </c>
      <c r="C119" s="201">
        <v>0.92</v>
      </c>
      <c r="D119" s="199">
        <f t="shared" si="6"/>
        <v>1913.6000000000001</v>
      </c>
      <c r="E119" s="199">
        <f t="shared" si="7"/>
        <v>239.20000000000002</v>
      </c>
      <c r="F119" s="197">
        <v>0.92</v>
      </c>
      <c r="G119" s="198">
        <f t="shared" si="8"/>
        <v>1324.8</v>
      </c>
      <c r="H119" s="198">
        <f t="shared" si="9"/>
        <v>165.6</v>
      </c>
      <c r="I119" s="201">
        <v>0.92</v>
      </c>
      <c r="J119" s="199">
        <f t="shared" si="11"/>
        <v>441.6</v>
      </c>
      <c r="K119" s="199">
        <f t="shared" si="10"/>
        <v>55.2</v>
      </c>
    </row>
    <row r="120" spans="1:11" x14ac:dyDescent="0.25">
      <c r="A120" s="327"/>
      <c r="C120" s="201">
        <v>0.93</v>
      </c>
      <c r="D120" s="199">
        <f t="shared" si="6"/>
        <v>1934.4</v>
      </c>
      <c r="E120" s="199">
        <f t="shared" si="7"/>
        <v>241.8</v>
      </c>
      <c r="F120" s="197">
        <v>0.93</v>
      </c>
      <c r="G120" s="198">
        <f t="shared" si="8"/>
        <v>1339.2</v>
      </c>
      <c r="H120" s="198">
        <f t="shared" si="9"/>
        <v>167.4</v>
      </c>
      <c r="I120" s="201">
        <v>0.93</v>
      </c>
      <c r="J120" s="199">
        <f t="shared" si="11"/>
        <v>446.40000000000003</v>
      </c>
      <c r="K120" s="199">
        <f t="shared" si="10"/>
        <v>55.800000000000004</v>
      </c>
    </row>
    <row r="121" spans="1:11" x14ac:dyDescent="0.25">
      <c r="A121" s="327"/>
      <c r="C121" s="201">
        <v>0.94</v>
      </c>
      <c r="D121" s="199">
        <f t="shared" si="6"/>
        <v>1955.1999999999998</v>
      </c>
      <c r="E121" s="199">
        <f t="shared" si="7"/>
        <v>244.39999999999998</v>
      </c>
      <c r="F121" s="197">
        <v>0.94</v>
      </c>
      <c r="G121" s="198">
        <f t="shared" si="8"/>
        <v>1353.6</v>
      </c>
      <c r="H121" s="198">
        <f t="shared" si="9"/>
        <v>169.2</v>
      </c>
      <c r="I121" s="201">
        <v>0.94</v>
      </c>
      <c r="J121" s="199">
        <f t="shared" si="11"/>
        <v>451.2</v>
      </c>
      <c r="K121" s="199">
        <f t="shared" si="10"/>
        <v>56.4</v>
      </c>
    </row>
    <row r="122" spans="1:11" x14ac:dyDescent="0.25">
      <c r="A122" s="327"/>
      <c r="C122" s="201">
        <v>0.95</v>
      </c>
      <c r="D122" s="199">
        <f t="shared" si="6"/>
        <v>1976</v>
      </c>
      <c r="E122" s="199">
        <f t="shared" si="7"/>
        <v>247</v>
      </c>
      <c r="F122" s="197">
        <v>0.95</v>
      </c>
      <c r="G122" s="198">
        <f t="shared" si="8"/>
        <v>1368</v>
      </c>
      <c r="H122" s="198">
        <f t="shared" si="9"/>
        <v>171</v>
      </c>
      <c r="I122" s="201">
        <v>0.95</v>
      </c>
      <c r="J122" s="199">
        <f t="shared" si="11"/>
        <v>456</v>
      </c>
      <c r="K122" s="199">
        <f t="shared" si="10"/>
        <v>57</v>
      </c>
    </row>
    <row r="123" spans="1:11" x14ac:dyDescent="0.25">
      <c r="A123" s="327"/>
      <c r="C123" s="201">
        <v>0.96</v>
      </c>
      <c r="D123" s="199">
        <f t="shared" si="6"/>
        <v>1996.8</v>
      </c>
      <c r="E123" s="199">
        <f t="shared" si="7"/>
        <v>249.6</v>
      </c>
      <c r="F123" s="197">
        <v>0.96</v>
      </c>
      <c r="G123" s="198">
        <f t="shared" si="8"/>
        <v>1382.3999999999999</v>
      </c>
      <c r="H123" s="198">
        <f t="shared" si="9"/>
        <v>172.79999999999998</v>
      </c>
      <c r="I123" s="201">
        <v>0.96</v>
      </c>
      <c r="J123" s="199">
        <f t="shared" si="11"/>
        <v>460.79999999999995</v>
      </c>
      <c r="K123" s="199">
        <f t="shared" si="10"/>
        <v>57.599999999999994</v>
      </c>
    </row>
    <row r="124" spans="1:11" x14ac:dyDescent="0.25">
      <c r="A124" s="327"/>
      <c r="C124" s="201">
        <v>0.97</v>
      </c>
      <c r="D124" s="199">
        <f t="shared" si="6"/>
        <v>2017.6</v>
      </c>
      <c r="E124" s="199">
        <f t="shared" si="7"/>
        <v>252.2</v>
      </c>
      <c r="F124" s="197">
        <v>0.97</v>
      </c>
      <c r="G124" s="198">
        <f t="shared" si="8"/>
        <v>1396.8</v>
      </c>
      <c r="H124" s="198">
        <f t="shared" si="9"/>
        <v>174.6</v>
      </c>
      <c r="I124" s="201">
        <v>0.97</v>
      </c>
      <c r="J124" s="199">
        <f t="shared" si="11"/>
        <v>465.59999999999997</v>
      </c>
      <c r="K124" s="199">
        <f t="shared" si="10"/>
        <v>58.199999999999996</v>
      </c>
    </row>
    <row r="125" spans="1:11" x14ac:dyDescent="0.25">
      <c r="A125" s="327"/>
      <c r="C125" s="201">
        <v>0.98</v>
      </c>
      <c r="D125" s="199">
        <f t="shared" si="6"/>
        <v>2038.3999999999999</v>
      </c>
      <c r="E125" s="199">
        <f t="shared" si="7"/>
        <v>254.79999999999998</v>
      </c>
      <c r="F125" s="197">
        <v>0.98</v>
      </c>
      <c r="G125" s="198">
        <f t="shared" si="8"/>
        <v>1411.2</v>
      </c>
      <c r="H125" s="198">
        <f t="shared" si="9"/>
        <v>176.4</v>
      </c>
      <c r="I125" s="201">
        <v>0.98</v>
      </c>
      <c r="J125" s="199">
        <f t="shared" si="11"/>
        <v>470.4</v>
      </c>
      <c r="K125" s="199">
        <f t="shared" si="10"/>
        <v>58.8</v>
      </c>
    </row>
    <row r="126" spans="1:11" x14ac:dyDescent="0.25">
      <c r="A126" s="327"/>
      <c r="C126" s="201">
        <v>0.99</v>
      </c>
      <c r="D126" s="199">
        <f t="shared" si="6"/>
        <v>2059.1999999999998</v>
      </c>
      <c r="E126" s="199">
        <f t="shared" si="7"/>
        <v>257.39999999999998</v>
      </c>
      <c r="F126" s="197">
        <v>0.99</v>
      </c>
      <c r="G126" s="198">
        <f t="shared" si="8"/>
        <v>1425.6</v>
      </c>
      <c r="H126" s="198">
        <f t="shared" si="9"/>
        <v>178.2</v>
      </c>
      <c r="I126" s="201">
        <v>0.99</v>
      </c>
      <c r="J126" s="199">
        <f t="shared" si="11"/>
        <v>475.2</v>
      </c>
      <c r="K126" s="199">
        <f t="shared" si="10"/>
        <v>59.4</v>
      </c>
    </row>
    <row r="127" spans="1:11" x14ac:dyDescent="0.25">
      <c r="A127" s="327"/>
      <c r="C127" s="201">
        <v>1</v>
      </c>
      <c r="D127" s="199">
        <f t="shared" si="6"/>
        <v>2080</v>
      </c>
      <c r="E127" s="199">
        <f t="shared" si="7"/>
        <v>260</v>
      </c>
      <c r="F127" s="197">
        <v>1</v>
      </c>
      <c r="G127" s="198">
        <f t="shared" si="8"/>
        <v>1440</v>
      </c>
      <c r="H127" s="198">
        <f t="shared" si="9"/>
        <v>180</v>
      </c>
      <c r="I127" s="201">
        <v>1</v>
      </c>
      <c r="J127" s="199">
        <f t="shared" si="11"/>
        <v>480</v>
      </c>
      <c r="K127" s="199">
        <f t="shared" si="10"/>
        <v>60</v>
      </c>
    </row>
    <row r="128" spans="1:11" x14ac:dyDescent="0.25">
      <c r="A128" s="329" t="s">
        <v>133</v>
      </c>
    </row>
    <row r="129" spans="1:1" x14ac:dyDescent="0.25">
      <c r="A129" s="327" t="s">
        <v>134</v>
      </c>
    </row>
    <row r="130" spans="1:1" x14ac:dyDescent="0.25">
      <c r="A130" s="327" t="s">
        <v>173</v>
      </c>
    </row>
    <row r="131" spans="1:1" x14ac:dyDescent="0.25">
      <c r="A131" s="330" t="s">
        <v>172</v>
      </c>
    </row>
    <row r="132" spans="1:1" x14ac:dyDescent="0.25">
      <c r="A132" s="327" t="s">
        <v>161</v>
      </c>
    </row>
    <row r="133" spans="1:1" x14ac:dyDescent="0.25">
      <c r="A133" s="327" t="s">
        <v>162</v>
      </c>
    </row>
    <row r="134" spans="1:1" x14ac:dyDescent="0.25">
      <c r="A134" s="327" t="s">
        <v>132</v>
      </c>
    </row>
    <row r="135" spans="1:1" x14ac:dyDescent="0.25">
      <c r="A135" s="327"/>
    </row>
    <row r="136" spans="1:1" x14ac:dyDescent="0.25">
      <c r="A136" s="327"/>
    </row>
    <row r="137" spans="1:1" x14ac:dyDescent="0.25">
      <c r="A137" s="327"/>
    </row>
    <row r="138" spans="1:1" x14ac:dyDescent="0.25">
      <c r="A138" s="327"/>
    </row>
    <row r="139" spans="1:1" x14ac:dyDescent="0.25">
      <c r="A139" s="327"/>
    </row>
    <row r="140" spans="1:1" x14ac:dyDescent="0.25">
      <c r="A140" s="327"/>
    </row>
    <row r="141" spans="1:1" x14ac:dyDescent="0.25">
      <c r="A141" s="327"/>
    </row>
    <row r="142" spans="1:1" x14ac:dyDescent="0.25">
      <c r="A142" s="327"/>
    </row>
    <row r="143" spans="1:1" x14ac:dyDescent="0.25">
      <c r="A143" s="327"/>
    </row>
    <row r="144" spans="1:1" x14ac:dyDescent="0.25">
      <c r="A144" s="327"/>
    </row>
    <row r="145" spans="1:1" x14ac:dyDescent="0.25">
      <c r="A145" s="327"/>
    </row>
    <row r="146" spans="1:1" x14ac:dyDescent="0.25">
      <c r="A146" s="327"/>
    </row>
    <row r="147" spans="1:1" x14ac:dyDescent="0.25">
      <c r="A147" s="327"/>
    </row>
    <row r="148" spans="1:1" x14ac:dyDescent="0.25">
      <c r="A148" s="327"/>
    </row>
    <row r="149" spans="1:1" x14ac:dyDescent="0.25">
      <c r="A149" s="331" t="s">
        <v>135</v>
      </c>
    </row>
    <row r="150" spans="1:1" x14ac:dyDescent="0.25">
      <c r="A150" s="327" t="s">
        <v>136</v>
      </c>
    </row>
    <row r="151" spans="1:1" x14ac:dyDescent="0.25">
      <c r="A151" s="327" t="s">
        <v>174</v>
      </c>
    </row>
    <row r="152" spans="1:1" x14ac:dyDescent="0.25">
      <c r="A152" s="327" t="s">
        <v>132</v>
      </c>
    </row>
    <row r="153" spans="1:1" x14ac:dyDescent="0.25">
      <c r="A153" s="327"/>
    </row>
    <row r="154" spans="1:1" x14ac:dyDescent="0.25">
      <c r="A154" s="327"/>
    </row>
    <row r="155" spans="1:1" x14ac:dyDescent="0.25">
      <c r="A155" s="327"/>
    </row>
    <row r="156" spans="1:1" x14ac:dyDescent="0.25">
      <c r="A156" s="327"/>
    </row>
    <row r="157" spans="1:1" x14ac:dyDescent="0.25">
      <c r="A157" s="327"/>
    </row>
    <row r="158" spans="1:1" x14ac:dyDescent="0.25">
      <c r="A158" s="327"/>
    </row>
    <row r="159" spans="1:1" x14ac:dyDescent="0.25">
      <c r="A159" s="329" t="s">
        <v>137</v>
      </c>
    </row>
    <row r="160" spans="1:1" x14ac:dyDescent="0.25">
      <c r="A160" s="327" t="s">
        <v>141</v>
      </c>
    </row>
    <row r="161" spans="1:1" x14ac:dyDescent="0.25">
      <c r="A161" s="327" t="s">
        <v>163</v>
      </c>
    </row>
    <row r="162" spans="1:1" x14ac:dyDescent="0.25">
      <c r="A162" s="327" t="s">
        <v>140</v>
      </c>
    </row>
    <row r="163" spans="1:1" x14ac:dyDescent="0.25">
      <c r="A163" s="327" t="s">
        <v>138</v>
      </c>
    </row>
    <row r="164" spans="1:1" x14ac:dyDescent="0.25">
      <c r="A164" s="327" t="s">
        <v>164</v>
      </c>
    </row>
    <row r="165" spans="1:1" x14ac:dyDescent="0.25">
      <c r="A165" s="327"/>
    </row>
    <row r="166" spans="1:1" x14ac:dyDescent="0.25">
      <c r="A166" s="327"/>
    </row>
    <row r="167" spans="1:1" x14ac:dyDescent="0.25">
      <c r="A167" s="327"/>
    </row>
    <row r="168" spans="1:1" x14ac:dyDescent="0.25">
      <c r="A168" s="327"/>
    </row>
    <row r="169" spans="1:1" x14ac:dyDescent="0.25">
      <c r="A169" s="327"/>
    </row>
    <row r="170" spans="1:1" x14ac:dyDescent="0.25">
      <c r="A170" s="327"/>
    </row>
    <row r="171" spans="1:1" x14ac:dyDescent="0.25">
      <c r="A171" s="327"/>
    </row>
    <row r="172" spans="1:1" x14ac:dyDescent="0.25">
      <c r="A172" s="327" t="s">
        <v>142</v>
      </c>
    </row>
    <row r="173" spans="1:1" x14ac:dyDescent="0.25">
      <c r="A173" s="327" t="s">
        <v>143</v>
      </c>
    </row>
    <row r="174" spans="1:1" x14ac:dyDescent="0.25">
      <c r="A174" s="327" t="s">
        <v>165</v>
      </c>
    </row>
    <row r="175" spans="1:1" x14ac:dyDescent="0.25">
      <c r="A175" s="327" t="s">
        <v>145</v>
      </c>
    </row>
    <row r="176" spans="1:1" x14ac:dyDescent="0.25">
      <c r="A176" s="327" t="s">
        <v>146</v>
      </c>
    </row>
    <row r="177" spans="1:1" x14ac:dyDescent="0.25">
      <c r="A177" s="327"/>
    </row>
    <row r="178" spans="1:1" x14ac:dyDescent="0.25">
      <c r="A178" s="327"/>
    </row>
    <row r="179" spans="1:1" x14ac:dyDescent="0.25">
      <c r="A179" s="327"/>
    </row>
    <row r="180" spans="1:1" x14ac:dyDescent="0.25">
      <c r="A180" s="327"/>
    </row>
    <row r="181" spans="1:1" x14ac:dyDescent="0.25">
      <c r="A181" s="327"/>
    </row>
    <row r="182" spans="1:1" x14ac:dyDescent="0.25">
      <c r="A182" s="327"/>
    </row>
    <row r="183" spans="1:1" x14ac:dyDescent="0.25">
      <c r="A183" s="327"/>
    </row>
    <row r="184" spans="1:1" x14ac:dyDescent="0.25">
      <c r="A184" s="327"/>
    </row>
    <row r="185" spans="1:1" x14ac:dyDescent="0.25">
      <c r="A185" s="329" t="s">
        <v>147</v>
      </c>
    </row>
    <row r="186" spans="1:1" x14ac:dyDescent="0.25">
      <c r="A186" s="327" t="s">
        <v>175</v>
      </c>
    </row>
    <row r="187" spans="1:1" x14ac:dyDescent="0.25">
      <c r="A187" s="327" t="s">
        <v>148</v>
      </c>
    </row>
    <row r="188" spans="1:1" x14ac:dyDescent="0.25">
      <c r="A188" s="327" t="s">
        <v>149</v>
      </c>
    </row>
    <row r="189" spans="1:1" x14ac:dyDescent="0.25">
      <c r="A189" s="327" t="s">
        <v>150</v>
      </c>
    </row>
    <row r="190" spans="1:1" x14ac:dyDescent="0.25">
      <c r="A190" s="327"/>
    </row>
    <row r="191" spans="1:1" x14ac:dyDescent="0.25">
      <c r="A191" s="327"/>
    </row>
    <row r="192" spans="1:1" x14ac:dyDescent="0.25">
      <c r="A192" s="327"/>
    </row>
    <row r="193" spans="1:1" x14ac:dyDescent="0.25">
      <c r="A193" s="327"/>
    </row>
    <row r="194" spans="1:1" x14ac:dyDescent="0.25">
      <c r="A194" s="327"/>
    </row>
    <row r="195" spans="1:1" x14ac:dyDescent="0.25">
      <c r="A195" s="327"/>
    </row>
    <row r="196" spans="1:1" x14ac:dyDescent="0.25">
      <c r="A196" s="327"/>
    </row>
    <row r="197" spans="1:1" x14ac:dyDescent="0.25">
      <c r="A197" s="327"/>
    </row>
    <row r="198" spans="1:1" x14ac:dyDescent="0.25">
      <c r="A198" s="329" t="s">
        <v>154</v>
      </c>
    </row>
    <row r="199" spans="1:1" x14ac:dyDescent="0.25">
      <c r="A199" s="329"/>
    </row>
    <row r="200" spans="1:1" x14ac:dyDescent="0.25">
      <c r="A200" s="329" t="s">
        <v>151</v>
      </c>
    </row>
    <row r="201" spans="1:1" x14ac:dyDescent="0.25">
      <c r="A201" s="329"/>
    </row>
    <row r="202" spans="1:1" x14ac:dyDescent="0.25">
      <c r="A202" s="329" t="s">
        <v>152</v>
      </c>
    </row>
    <row r="203" spans="1:1" x14ac:dyDescent="0.25">
      <c r="A203" s="329"/>
    </row>
    <row r="204" spans="1:1" x14ac:dyDescent="0.25">
      <c r="A204" s="329" t="s">
        <v>179</v>
      </c>
    </row>
    <row r="205" spans="1:1" x14ac:dyDescent="0.25">
      <c r="A205" s="329" t="s">
        <v>153</v>
      </c>
    </row>
    <row r="206" spans="1:1" x14ac:dyDescent="0.25">
      <c r="A206" s="327"/>
    </row>
    <row r="207" spans="1:1" x14ac:dyDescent="0.25">
      <c r="A207" s="329" t="s">
        <v>155</v>
      </c>
    </row>
    <row r="208" spans="1:1" x14ac:dyDescent="0.25">
      <c r="A208" s="332"/>
    </row>
  </sheetData>
  <mergeCells count="17">
    <mergeCell ref="R4:S4"/>
    <mergeCell ref="C5:D5"/>
    <mergeCell ref="F5:G5"/>
    <mergeCell ref="I5:J5"/>
    <mergeCell ref="L5:M5"/>
    <mergeCell ref="O5:P5"/>
    <mergeCell ref="R5:S5"/>
    <mergeCell ref="C4:D4"/>
    <mergeCell ref="F4:G4"/>
    <mergeCell ref="I4:J4"/>
    <mergeCell ref="L4:M4"/>
    <mergeCell ref="O4:P4"/>
    <mergeCell ref="C26:E26"/>
    <mergeCell ref="F26:H26"/>
    <mergeCell ref="I26:K26"/>
    <mergeCell ref="A40:A46"/>
    <mergeCell ref="A22:A25"/>
  </mergeCells>
  <hyperlinks>
    <hyperlink ref="A118" r:id="rId1" xr:uid="{00000000-0004-0000-0000-000000000000}"/>
    <hyperlink ref="A131" r:id="rId2" display="http://www.ulm.edu/research/forms.html" xr:uid="{00000000-0004-0000-0000-000001000000}"/>
  </hyperlinks>
  <pageMargins left="0.7" right="0.7" top="0.75" bottom="0.75" header="0.3" footer="0.3"/>
  <pageSetup orientation="portrait" r:id="rId3"/>
  <headerFooter>
    <oddHeader>&amp;CULM OSPR Official Budget Template - Instructions</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0"/>
  <sheetViews>
    <sheetView tabSelected="1" zoomScaleNormal="100" workbookViewId="0">
      <selection sqref="A1:I1"/>
    </sheetView>
  </sheetViews>
  <sheetFormatPr defaultRowHeight="15" x14ac:dyDescent="0.25"/>
  <cols>
    <col min="1" max="1" width="8.28515625" style="1" customWidth="1"/>
    <col min="2" max="2" width="7.28515625" style="1" customWidth="1"/>
    <col min="3" max="3" width="17.7109375" style="1" customWidth="1"/>
    <col min="4" max="4" width="10" style="1" customWidth="1"/>
    <col min="5" max="5" width="10.28515625" style="1" customWidth="1"/>
    <col min="6" max="6" width="6.7109375" style="1" customWidth="1"/>
    <col min="7" max="7" width="11.5703125" style="1" customWidth="1"/>
    <col min="8" max="8" width="9" style="1" customWidth="1"/>
    <col min="9" max="9" width="11.42578125" style="71" customWidth="1"/>
    <col min="10" max="10" width="8" customWidth="1"/>
    <col min="11" max="11" width="7.28515625" customWidth="1"/>
    <col min="12" max="12" width="15.5703125" customWidth="1"/>
    <col min="13" max="13" width="9.42578125" customWidth="1"/>
    <col min="14" max="14" width="10" customWidth="1"/>
    <col min="15" max="15" width="6.85546875" customWidth="1"/>
    <col min="16" max="16" width="12.5703125" customWidth="1"/>
    <col min="18" max="18" width="11.42578125" style="72" customWidth="1"/>
    <col min="19" max="19" width="6.28515625" style="115" customWidth="1"/>
  </cols>
  <sheetData>
    <row r="1" spans="1:19" ht="18.75" customHeight="1" x14ac:dyDescent="0.35">
      <c r="A1" s="393" t="s">
        <v>19</v>
      </c>
      <c r="B1" s="394"/>
      <c r="C1" s="394"/>
      <c r="D1" s="394"/>
      <c r="E1" s="394"/>
      <c r="F1" s="394"/>
      <c r="G1" s="394"/>
      <c r="H1" s="394"/>
      <c r="I1" s="394"/>
      <c r="J1" s="380" t="s">
        <v>19</v>
      </c>
      <c r="K1" s="381"/>
      <c r="L1" s="381"/>
      <c r="M1" s="381"/>
      <c r="N1" s="381"/>
      <c r="O1" s="381"/>
      <c r="P1" s="381"/>
      <c r="Q1" s="381"/>
      <c r="R1" s="381"/>
      <c r="S1" s="111"/>
    </row>
    <row r="2" spans="1:19" ht="18" customHeight="1" thickBot="1" x14ac:dyDescent="0.4">
      <c r="A2" s="395" t="s">
        <v>6</v>
      </c>
      <c r="B2" s="396"/>
      <c r="C2" s="396"/>
      <c r="D2" s="396"/>
      <c r="E2" s="396"/>
      <c r="F2" s="396"/>
      <c r="G2" s="396"/>
      <c r="H2" s="396"/>
      <c r="I2" s="396"/>
      <c r="J2" s="399" t="s">
        <v>44</v>
      </c>
      <c r="K2" s="400"/>
      <c r="L2" s="400"/>
      <c r="M2" s="400"/>
      <c r="N2" s="400"/>
      <c r="O2" s="400"/>
      <c r="P2" s="400"/>
      <c r="Q2" s="400"/>
      <c r="R2" s="400"/>
      <c r="S2" s="112"/>
    </row>
    <row r="3" spans="1:19" ht="18.75" x14ac:dyDescent="0.3">
      <c r="A3" s="18" t="s">
        <v>9</v>
      </c>
      <c r="B3" s="15"/>
      <c r="C3" s="16"/>
      <c r="D3" s="16"/>
      <c r="E3" s="16"/>
      <c r="F3" s="16"/>
      <c r="G3" s="16"/>
      <c r="H3" s="17"/>
      <c r="I3" s="65"/>
      <c r="J3" s="85" t="s">
        <v>9</v>
      </c>
      <c r="K3" s="12"/>
      <c r="L3" s="13"/>
      <c r="M3" s="13"/>
      <c r="N3" s="13"/>
      <c r="O3" s="13"/>
      <c r="P3" s="13"/>
      <c r="Q3" s="14"/>
      <c r="R3" s="66"/>
      <c r="S3" s="272"/>
    </row>
    <row r="4" spans="1:19" ht="16.5" customHeight="1" x14ac:dyDescent="0.25">
      <c r="A4" s="386" t="s">
        <v>14</v>
      </c>
      <c r="B4" s="387"/>
      <c r="C4" s="366" t="s">
        <v>0</v>
      </c>
      <c r="D4" s="105"/>
      <c r="E4" s="366" t="s">
        <v>118</v>
      </c>
      <c r="F4" s="366" t="s">
        <v>1</v>
      </c>
      <c r="G4" s="368" t="s">
        <v>2</v>
      </c>
      <c r="H4" s="106">
        <v>0.375</v>
      </c>
      <c r="I4" s="370" t="s">
        <v>4</v>
      </c>
      <c r="J4" s="397" t="s">
        <v>14</v>
      </c>
      <c r="K4" s="398"/>
      <c r="L4" s="366" t="s">
        <v>0</v>
      </c>
      <c r="M4" s="105"/>
      <c r="N4" s="366" t="s">
        <v>118</v>
      </c>
      <c r="O4" s="366" t="s">
        <v>1</v>
      </c>
      <c r="P4" s="368" t="s">
        <v>2</v>
      </c>
      <c r="Q4" s="106">
        <v>0.375</v>
      </c>
      <c r="R4" s="401" t="s">
        <v>4</v>
      </c>
      <c r="S4" s="359" t="s">
        <v>39</v>
      </c>
    </row>
    <row r="5" spans="1:19" s="2" customFormat="1" ht="30" customHeight="1" x14ac:dyDescent="0.25">
      <c r="A5" s="21" t="s">
        <v>7</v>
      </c>
      <c r="B5" s="22" t="s">
        <v>8</v>
      </c>
      <c r="C5" s="367"/>
      <c r="D5" s="107" t="s">
        <v>42</v>
      </c>
      <c r="E5" s="367"/>
      <c r="F5" s="367"/>
      <c r="G5" s="369"/>
      <c r="H5" s="108" t="s">
        <v>3</v>
      </c>
      <c r="I5" s="371"/>
      <c r="J5" s="99" t="s">
        <v>7</v>
      </c>
      <c r="K5" s="100" t="s">
        <v>8</v>
      </c>
      <c r="L5" s="367"/>
      <c r="M5" s="107" t="s">
        <v>42</v>
      </c>
      <c r="N5" s="367"/>
      <c r="O5" s="367"/>
      <c r="P5" s="369"/>
      <c r="Q5" s="108" t="s">
        <v>3</v>
      </c>
      <c r="R5" s="402"/>
      <c r="S5" s="360"/>
    </row>
    <row r="6" spans="1:19" x14ac:dyDescent="0.25">
      <c r="A6" s="242"/>
      <c r="B6" s="243"/>
      <c r="C6" s="34"/>
      <c r="D6" s="34"/>
      <c r="E6" s="23"/>
      <c r="F6" s="24"/>
      <c r="G6" s="204">
        <f t="shared" ref="G6:G13" si="0">F6*E6</f>
        <v>0</v>
      </c>
      <c r="H6" s="204">
        <f>G6*H4</f>
        <v>0</v>
      </c>
      <c r="I6" s="205">
        <f t="shared" ref="I6:I13" si="1">H6+G6</f>
        <v>0</v>
      </c>
      <c r="J6" s="87"/>
      <c r="K6" s="30"/>
      <c r="L6" s="33"/>
      <c r="M6" s="33"/>
      <c r="N6" s="32"/>
      <c r="O6" s="31"/>
      <c r="P6" s="204">
        <f>O6*N6</f>
        <v>0</v>
      </c>
      <c r="Q6" s="204">
        <f>P6*Q4</f>
        <v>0</v>
      </c>
      <c r="R6" s="206">
        <f>Q6+P6</f>
        <v>0</v>
      </c>
      <c r="S6" s="114"/>
    </row>
    <row r="7" spans="1:19" x14ac:dyDescent="0.25">
      <c r="A7" s="242"/>
      <c r="B7" s="243"/>
      <c r="C7" s="34"/>
      <c r="D7" s="34"/>
      <c r="E7" s="23"/>
      <c r="F7" s="24"/>
      <c r="G7" s="204">
        <f t="shared" si="0"/>
        <v>0</v>
      </c>
      <c r="H7" s="204">
        <f>G7*H4</f>
        <v>0</v>
      </c>
      <c r="I7" s="205">
        <f t="shared" si="1"/>
        <v>0</v>
      </c>
      <c r="J7" s="87"/>
      <c r="K7" s="30"/>
      <c r="L7" s="33"/>
      <c r="M7" s="33"/>
      <c r="N7" s="32"/>
      <c r="O7" s="31"/>
      <c r="P7" s="204">
        <f t="shared" ref="P7:P8" si="2">O7*N7</f>
        <v>0</v>
      </c>
      <c r="Q7" s="204">
        <f>P7*Q4</f>
        <v>0</v>
      </c>
      <c r="R7" s="206">
        <f t="shared" ref="R7:R8" si="3">Q7+P7</f>
        <v>0</v>
      </c>
      <c r="S7" s="114"/>
    </row>
    <row r="8" spans="1:19" x14ac:dyDescent="0.25">
      <c r="A8" s="242"/>
      <c r="B8" s="243"/>
      <c r="C8" s="34"/>
      <c r="D8" s="34"/>
      <c r="E8" s="23"/>
      <c r="F8" s="24"/>
      <c r="G8" s="204">
        <f t="shared" si="0"/>
        <v>0</v>
      </c>
      <c r="H8" s="204">
        <f>G8*H4</f>
        <v>0</v>
      </c>
      <c r="I8" s="205">
        <f t="shared" si="1"/>
        <v>0</v>
      </c>
      <c r="J8" s="87"/>
      <c r="K8" s="30"/>
      <c r="L8" s="33"/>
      <c r="M8" s="33"/>
      <c r="N8" s="32"/>
      <c r="O8" s="31"/>
      <c r="P8" s="204">
        <f t="shared" si="2"/>
        <v>0</v>
      </c>
      <c r="Q8" s="204">
        <f>P8*Q4</f>
        <v>0</v>
      </c>
      <c r="R8" s="206">
        <f t="shared" si="3"/>
        <v>0</v>
      </c>
      <c r="S8" s="114"/>
    </row>
    <row r="9" spans="1:19" x14ac:dyDescent="0.25">
      <c r="A9" s="242"/>
      <c r="B9" s="243"/>
      <c r="C9" s="34"/>
      <c r="D9" s="34"/>
      <c r="E9" s="23"/>
      <c r="F9" s="24"/>
      <c r="G9" s="204">
        <f t="shared" si="0"/>
        <v>0</v>
      </c>
      <c r="H9" s="204">
        <f>G9*H4</f>
        <v>0</v>
      </c>
      <c r="I9" s="205">
        <f t="shared" si="1"/>
        <v>0</v>
      </c>
      <c r="J9" s="87"/>
      <c r="K9" s="30"/>
      <c r="L9" s="33"/>
      <c r="M9" s="33"/>
      <c r="N9" s="32"/>
      <c r="O9" s="31"/>
      <c r="P9" s="204">
        <f t="shared" ref="P9:P10" si="4">O9*N9</f>
        <v>0</v>
      </c>
      <c r="Q9" s="204">
        <f>P9*Q4</f>
        <v>0</v>
      </c>
      <c r="R9" s="206">
        <f t="shared" ref="R9:R10" si="5">Q9+P9</f>
        <v>0</v>
      </c>
      <c r="S9" s="114"/>
    </row>
    <row r="10" spans="1:19" x14ac:dyDescent="0.25">
      <c r="A10" s="242"/>
      <c r="B10" s="243"/>
      <c r="C10" s="34"/>
      <c r="D10" s="34"/>
      <c r="E10" s="23"/>
      <c r="F10" s="24"/>
      <c r="G10" s="204">
        <f t="shared" si="0"/>
        <v>0</v>
      </c>
      <c r="H10" s="204">
        <f>G10*H4</f>
        <v>0</v>
      </c>
      <c r="I10" s="205">
        <f t="shared" si="1"/>
        <v>0</v>
      </c>
      <c r="J10" s="87"/>
      <c r="K10" s="30"/>
      <c r="L10" s="33"/>
      <c r="M10" s="33"/>
      <c r="N10" s="32"/>
      <c r="O10" s="31"/>
      <c r="P10" s="204">
        <f t="shared" si="4"/>
        <v>0</v>
      </c>
      <c r="Q10" s="204">
        <f>P10*Q4</f>
        <v>0</v>
      </c>
      <c r="R10" s="206">
        <f t="shared" si="5"/>
        <v>0</v>
      </c>
      <c r="S10" s="114"/>
    </row>
    <row r="11" spans="1:19" x14ac:dyDescent="0.25">
      <c r="A11" s="242"/>
      <c r="B11" s="243"/>
      <c r="C11" s="34"/>
      <c r="D11" s="34"/>
      <c r="E11" s="23"/>
      <c r="F11" s="24"/>
      <c r="G11" s="204">
        <f t="shared" si="0"/>
        <v>0</v>
      </c>
      <c r="H11" s="204">
        <f>G11*H4</f>
        <v>0</v>
      </c>
      <c r="I11" s="205">
        <f t="shared" si="1"/>
        <v>0</v>
      </c>
      <c r="J11" s="87"/>
      <c r="K11" s="30"/>
      <c r="L11" s="33"/>
      <c r="M11" s="33"/>
      <c r="N11" s="32"/>
      <c r="O11" s="31"/>
      <c r="P11" s="204">
        <f>O11*N11</f>
        <v>0</v>
      </c>
      <c r="Q11" s="204">
        <f>P11*Q4</f>
        <v>0</v>
      </c>
      <c r="R11" s="206">
        <f>Q11+P11</f>
        <v>0</v>
      </c>
      <c r="S11" s="114"/>
    </row>
    <row r="12" spans="1:19" x14ac:dyDescent="0.25">
      <c r="A12" s="242"/>
      <c r="B12" s="243"/>
      <c r="C12" s="34"/>
      <c r="D12" s="34"/>
      <c r="E12" s="23"/>
      <c r="F12" s="24"/>
      <c r="G12" s="204">
        <f t="shared" si="0"/>
        <v>0</v>
      </c>
      <c r="H12" s="204">
        <f>G12*H4</f>
        <v>0</v>
      </c>
      <c r="I12" s="205">
        <f t="shared" si="1"/>
        <v>0</v>
      </c>
      <c r="J12" s="87"/>
      <c r="K12" s="30"/>
      <c r="L12" s="33"/>
      <c r="M12" s="33"/>
      <c r="N12" s="32"/>
      <c r="O12" s="31"/>
      <c r="P12" s="204">
        <f>O12*N12</f>
        <v>0</v>
      </c>
      <c r="Q12" s="204">
        <f>P12*Q4</f>
        <v>0</v>
      </c>
      <c r="R12" s="206">
        <f>Q12+P12</f>
        <v>0</v>
      </c>
      <c r="S12" s="114"/>
    </row>
    <row r="13" spans="1:19" x14ac:dyDescent="0.25">
      <c r="A13" s="242"/>
      <c r="B13" s="243"/>
      <c r="C13" s="34"/>
      <c r="D13" s="34"/>
      <c r="E13" s="23"/>
      <c r="F13" s="24"/>
      <c r="G13" s="204">
        <f t="shared" si="0"/>
        <v>0</v>
      </c>
      <c r="H13" s="204">
        <f>G13*H4</f>
        <v>0</v>
      </c>
      <c r="I13" s="205">
        <f t="shared" si="1"/>
        <v>0</v>
      </c>
      <c r="J13" s="87"/>
      <c r="K13" s="30"/>
      <c r="L13" s="33"/>
      <c r="M13" s="33"/>
      <c r="N13" s="32"/>
      <c r="O13" s="31"/>
      <c r="P13" s="204">
        <f>O13*N13</f>
        <v>0</v>
      </c>
      <c r="Q13" s="204">
        <f>P13*Q4</f>
        <v>0</v>
      </c>
      <c r="R13" s="206">
        <f>Q13+P13</f>
        <v>0</v>
      </c>
      <c r="S13" s="114"/>
    </row>
    <row r="14" spans="1:19" ht="15.75" x14ac:dyDescent="0.25">
      <c r="A14" s="7"/>
      <c r="B14" s="8"/>
      <c r="C14" s="25"/>
      <c r="D14" s="25"/>
      <c r="E14" s="36" t="s">
        <v>12</v>
      </c>
      <c r="F14" s="26"/>
      <c r="G14" s="27">
        <f>SUM(G6:G13)</f>
        <v>0</v>
      </c>
      <c r="H14" s="27">
        <f>SUM(H6:H13)</f>
        <v>0</v>
      </c>
      <c r="I14" s="28">
        <f>SUM(I6:I13)</f>
        <v>0</v>
      </c>
      <c r="J14" s="29"/>
      <c r="K14" s="29"/>
      <c r="L14" s="29"/>
      <c r="M14" s="29"/>
      <c r="N14" s="35" t="s">
        <v>12</v>
      </c>
      <c r="O14" s="29"/>
      <c r="P14" s="27">
        <f>SUM(P6:P13)</f>
        <v>0</v>
      </c>
      <c r="Q14" s="27">
        <f>SUM(Q6:Q13)</f>
        <v>0</v>
      </c>
      <c r="R14" s="77">
        <f>SUM(R6:R13)</f>
        <v>0</v>
      </c>
      <c r="S14" s="271"/>
    </row>
    <row r="15" spans="1:19" ht="18.75" x14ac:dyDescent="0.3">
      <c r="A15" s="19" t="s">
        <v>11</v>
      </c>
      <c r="B15" s="12"/>
      <c r="C15" s="13"/>
      <c r="D15" s="13"/>
      <c r="E15" s="13"/>
      <c r="F15" s="13"/>
      <c r="G15" s="13"/>
      <c r="H15" s="14"/>
      <c r="I15" s="66"/>
      <c r="J15" s="85" t="s">
        <v>10</v>
      </c>
      <c r="K15" s="12"/>
      <c r="L15" s="13"/>
      <c r="M15" s="13"/>
      <c r="N15" s="13"/>
      <c r="O15" s="13"/>
      <c r="P15" s="13"/>
      <c r="Q15" s="14"/>
      <c r="R15" s="78"/>
      <c r="S15" s="271"/>
    </row>
    <row r="16" spans="1:19" ht="15" customHeight="1" x14ac:dyDescent="0.25">
      <c r="A16" s="386" t="s">
        <v>14</v>
      </c>
      <c r="B16" s="387"/>
      <c r="C16" s="374" t="s">
        <v>0</v>
      </c>
      <c r="D16" s="101"/>
      <c r="E16" s="366" t="s">
        <v>118</v>
      </c>
      <c r="F16" s="374" t="s">
        <v>1</v>
      </c>
      <c r="G16" s="376" t="s">
        <v>2</v>
      </c>
      <c r="H16" s="102">
        <v>0.3</v>
      </c>
      <c r="I16" s="391" t="s">
        <v>4</v>
      </c>
      <c r="J16" s="388" t="s">
        <v>14</v>
      </c>
      <c r="K16" s="387"/>
      <c r="L16" s="374" t="s">
        <v>0</v>
      </c>
      <c r="M16" s="101"/>
      <c r="N16" s="366" t="s">
        <v>118</v>
      </c>
      <c r="O16" s="374" t="s">
        <v>1</v>
      </c>
      <c r="P16" s="376" t="s">
        <v>2</v>
      </c>
      <c r="Q16" s="102">
        <v>0.3</v>
      </c>
      <c r="R16" s="372" t="s">
        <v>4</v>
      </c>
      <c r="S16" s="271"/>
    </row>
    <row r="17" spans="1:19" ht="37.5" x14ac:dyDescent="0.25">
      <c r="A17" s="21" t="s">
        <v>55</v>
      </c>
      <c r="B17" s="22" t="s">
        <v>29</v>
      </c>
      <c r="C17" s="375"/>
      <c r="D17" s="103" t="s">
        <v>42</v>
      </c>
      <c r="E17" s="367"/>
      <c r="F17" s="375"/>
      <c r="G17" s="377"/>
      <c r="H17" s="104" t="s">
        <v>3</v>
      </c>
      <c r="I17" s="392"/>
      <c r="J17" s="86" t="s">
        <v>43</v>
      </c>
      <c r="K17" s="22" t="s">
        <v>29</v>
      </c>
      <c r="L17" s="375"/>
      <c r="M17" s="103" t="s">
        <v>42</v>
      </c>
      <c r="N17" s="367"/>
      <c r="O17" s="375"/>
      <c r="P17" s="377"/>
      <c r="Q17" s="104" t="s">
        <v>3</v>
      </c>
      <c r="R17" s="373"/>
      <c r="S17" s="271"/>
    </row>
    <row r="18" spans="1:19" x14ac:dyDescent="0.25">
      <c r="A18" s="242"/>
      <c r="B18" s="243"/>
      <c r="C18" s="34"/>
      <c r="D18" s="34"/>
      <c r="E18" s="23"/>
      <c r="F18" s="24"/>
      <c r="G18" s="204">
        <f t="shared" ref="G18:G23" si="6">F18*E18</f>
        <v>0</v>
      </c>
      <c r="H18" s="204">
        <f>G18*H16</f>
        <v>0</v>
      </c>
      <c r="I18" s="205">
        <f t="shared" ref="I18:I23" si="7">H18+G18</f>
        <v>0</v>
      </c>
      <c r="J18" s="87"/>
      <c r="K18" s="30"/>
      <c r="L18" s="33"/>
      <c r="M18" s="33"/>
      <c r="N18" s="32"/>
      <c r="O18" s="31"/>
      <c r="P18" s="204">
        <f t="shared" ref="P18:P23" si="8">O18*N18</f>
        <v>0</v>
      </c>
      <c r="Q18" s="204">
        <f>P18*Q16</f>
        <v>0</v>
      </c>
      <c r="R18" s="206">
        <f t="shared" ref="R18:R23" si="9">Q18+P18</f>
        <v>0</v>
      </c>
      <c r="S18" s="114"/>
    </row>
    <row r="19" spans="1:19" x14ac:dyDescent="0.25">
      <c r="A19" s="242"/>
      <c r="B19" s="243"/>
      <c r="C19" s="34"/>
      <c r="D19" s="34"/>
      <c r="E19" s="23"/>
      <c r="F19" s="24"/>
      <c r="G19" s="204">
        <f t="shared" si="6"/>
        <v>0</v>
      </c>
      <c r="H19" s="204">
        <f>G19*H16</f>
        <v>0</v>
      </c>
      <c r="I19" s="205">
        <f t="shared" si="7"/>
        <v>0</v>
      </c>
      <c r="J19" s="87"/>
      <c r="K19" s="30"/>
      <c r="L19" s="33"/>
      <c r="M19" s="33"/>
      <c r="N19" s="32"/>
      <c r="O19" s="31"/>
      <c r="P19" s="204">
        <f t="shared" si="8"/>
        <v>0</v>
      </c>
      <c r="Q19" s="204">
        <f>P19*Q16</f>
        <v>0</v>
      </c>
      <c r="R19" s="206">
        <f t="shared" si="9"/>
        <v>0</v>
      </c>
      <c r="S19" s="114"/>
    </row>
    <row r="20" spans="1:19" x14ac:dyDescent="0.25">
      <c r="A20" s="242"/>
      <c r="B20" s="243"/>
      <c r="C20" s="34"/>
      <c r="D20" s="34"/>
      <c r="E20" s="23"/>
      <c r="F20" s="24"/>
      <c r="G20" s="204">
        <f t="shared" si="6"/>
        <v>0</v>
      </c>
      <c r="H20" s="204">
        <f>G20*H16</f>
        <v>0</v>
      </c>
      <c r="I20" s="205">
        <f t="shared" si="7"/>
        <v>0</v>
      </c>
      <c r="J20" s="87"/>
      <c r="K20" s="30"/>
      <c r="L20" s="33"/>
      <c r="M20" s="33"/>
      <c r="N20" s="32"/>
      <c r="O20" s="31"/>
      <c r="P20" s="204">
        <f t="shared" si="8"/>
        <v>0</v>
      </c>
      <c r="Q20" s="204">
        <f>P20*Q16</f>
        <v>0</v>
      </c>
      <c r="R20" s="206">
        <f t="shared" si="9"/>
        <v>0</v>
      </c>
      <c r="S20" s="114"/>
    </row>
    <row r="21" spans="1:19" x14ac:dyDescent="0.25">
      <c r="A21" s="242"/>
      <c r="B21" s="243"/>
      <c r="C21" s="34"/>
      <c r="D21" s="34"/>
      <c r="E21" s="23"/>
      <c r="F21" s="24"/>
      <c r="G21" s="204">
        <f t="shared" si="6"/>
        <v>0</v>
      </c>
      <c r="H21" s="204">
        <f>G21*H16</f>
        <v>0</v>
      </c>
      <c r="I21" s="205">
        <f t="shared" si="7"/>
        <v>0</v>
      </c>
      <c r="J21" s="87"/>
      <c r="K21" s="30"/>
      <c r="L21" s="33"/>
      <c r="M21" s="33"/>
      <c r="N21" s="32"/>
      <c r="O21" s="31"/>
      <c r="P21" s="204">
        <f t="shared" si="8"/>
        <v>0</v>
      </c>
      <c r="Q21" s="204">
        <f>P21*Q16</f>
        <v>0</v>
      </c>
      <c r="R21" s="206">
        <f t="shared" si="9"/>
        <v>0</v>
      </c>
      <c r="S21" s="114"/>
    </row>
    <row r="22" spans="1:19" x14ac:dyDescent="0.25">
      <c r="A22" s="242"/>
      <c r="B22" s="243"/>
      <c r="C22" s="34"/>
      <c r="D22" s="34"/>
      <c r="E22" s="23"/>
      <c r="F22" s="24"/>
      <c r="G22" s="204">
        <f t="shared" si="6"/>
        <v>0</v>
      </c>
      <c r="H22" s="204">
        <f>G22*H16</f>
        <v>0</v>
      </c>
      <c r="I22" s="205">
        <f t="shared" si="7"/>
        <v>0</v>
      </c>
      <c r="J22" s="87"/>
      <c r="K22" s="30"/>
      <c r="L22" s="33"/>
      <c r="M22" s="33"/>
      <c r="N22" s="32"/>
      <c r="O22" s="31"/>
      <c r="P22" s="204">
        <f t="shared" si="8"/>
        <v>0</v>
      </c>
      <c r="Q22" s="204">
        <f>P22*Q16</f>
        <v>0</v>
      </c>
      <c r="R22" s="206">
        <f t="shared" si="9"/>
        <v>0</v>
      </c>
      <c r="S22" s="114"/>
    </row>
    <row r="23" spans="1:19" x14ac:dyDescent="0.25">
      <c r="A23" s="242"/>
      <c r="B23" s="243"/>
      <c r="C23" s="34"/>
      <c r="D23" s="34"/>
      <c r="E23" s="23"/>
      <c r="F23" s="24"/>
      <c r="G23" s="204">
        <f t="shared" si="6"/>
        <v>0</v>
      </c>
      <c r="H23" s="204">
        <f>G23*H16</f>
        <v>0</v>
      </c>
      <c r="I23" s="205">
        <f t="shared" si="7"/>
        <v>0</v>
      </c>
      <c r="J23" s="87"/>
      <c r="K23" s="30"/>
      <c r="L23" s="33"/>
      <c r="M23" s="33"/>
      <c r="N23" s="32"/>
      <c r="O23" s="31"/>
      <c r="P23" s="204">
        <f t="shared" si="8"/>
        <v>0</v>
      </c>
      <c r="Q23" s="204">
        <f>P23*Q16</f>
        <v>0</v>
      </c>
      <c r="R23" s="206">
        <f t="shared" si="9"/>
        <v>0</v>
      </c>
      <c r="S23" s="114"/>
    </row>
    <row r="24" spans="1:19" ht="15.75" x14ac:dyDescent="0.25">
      <c r="A24" s="7"/>
      <c r="B24" s="8"/>
      <c r="C24" s="25"/>
      <c r="D24" s="25"/>
      <c r="E24" s="36" t="s">
        <v>12</v>
      </c>
      <c r="F24" s="26"/>
      <c r="G24" s="27">
        <f>SUM(G18:G23)</f>
        <v>0</v>
      </c>
      <c r="H24" s="27">
        <f>SUM(H18:H23)</f>
        <v>0</v>
      </c>
      <c r="I24" s="28">
        <f>SUM(I18:I23)</f>
        <v>0</v>
      </c>
      <c r="J24" s="29"/>
      <c r="K24" s="29"/>
      <c r="L24" s="37"/>
      <c r="M24" s="37"/>
      <c r="N24" s="36" t="s">
        <v>12</v>
      </c>
      <c r="O24" s="37"/>
      <c r="P24" s="44">
        <f>SUM(P18:P23)</f>
        <v>0</v>
      </c>
      <c r="Q24" s="44">
        <f>SUM(Q18:Q23)</f>
        <v>0</v>
      </c>
      <c r="R24" s="79">
        <f>SUM(R18:R23)</f>
        <v>0</v>
      </c>
      <c r="S24" s="114"/>
    </row>
    <row r="25" spans="1:19" ht="18.75" x14ac:dyDescent="0.3">
      <c r="A25" s="19" t="s">
        <v>20</v>
      </c>
      <c r="B25" s="12"/>
      <c r="C25" s="13"/>
      <c r="D25" s="13"/>
      <c r="E25" s="13"/>
      <c r="F25" s="13"/>
      <c r="G25" s="13"/>
      <c r="H25" s="14"/>
      <c r="I25" s="66"/>
      <c r="J25" s="85" t="s">
        <v>20</v>
      </c>
      <c r="K25" s="12"/>
      <c r="L25" s="13"/>
      <c r="M25" s="13"/>
      <c r="N25" s="13"/>
      <c r="O25" s="13"/>
      <c r="P25" s="13"/>
      <c r="Q25" s="14"/>
      <c r="R25" s="78"/>
      <c r="S25" s="271"/>
    </row>
    <row r="26" spans="1:19" ht="15.75" customHeight="1" x14ac:dyDescent="0.25">
      <c r="A26" s="386" t="s">
        <v>14</v>
      </c>
      <c r="B26" s="387"/>
      <c r="C26" s="374" t="s">
        <v>0</v>
      </c>
      <c r="D26" s="101"/>
      <c r="E26" s="389" t="s">
        <v>45</v>
      </c>
      <c r="F26" s="374" t="s">
        <v>1</v>
      </c>
      <c r="G26" s="376" t="s">
        <v>2</v>
      </c>
      <c r="H26" s="109"/>
      <c r="I26" s="391" t="s">
        <v>4</v>
      </c>
      <c r="J26" s="388" t="s">
        <v>14</v>
      </c>
      <c r="K26" s="387"/>
      <c r="L26" s="374" t="s">
        <v>0</v>
      </c>
      <c r="M26" s="101"/>
      <c r="N26" s="389" t="s">
        <v>45</v>
      </c>
      <c r="O26" s="374" t="s">
        <v>1</v>
      </c>
      <c r="P26" s="376" t="s">
        <v>2</v>
      </c>
      <c r="Q26" s="109"/>
      <c r="R26" s="372" t="s">
        <v>4</v>
      </c>
      <c r="S26" s="271"/>
    </row>
    <row r="27" spans="1:19" ht="26.25" x14ac:dyDescent="0.25">
      <c r="A27" s="21" t="s">
        <v>18</v>
      </c>
      <c r="B27" s="22" t="s">
        <v>17</v>
      </c>
      <c r="C27" s="375"/>
      <c r="D27" s="103" t="s">
        <v>42</v>
      </c>
      <c r="E27" s="390"/>
      <c r="F27" s="375"/>
      <c r="G27" s="377"/>
      <c r="H27" s="110" t="s">
        <v>21</v>
      </c>
      <c r="I27" s="392"/>
      <c r="J27" s="86" t="s">
        <v>18</v>
      </c>
      <c r="K27" s="22" t="s">
        <v>17</v>
      </c>
      <c r="L27" s="375"/>
      <c r="M27" s="103" t="s">
        <v>42</v>
      </c>
      <c r="N27" s="390"/>
      <c r="O27" s="375"/>
      <c r="P27" s="377"/>
      <c r="Q27" s="110" t="s">
        <v>21</v>
      </c>
      <c r="R27" s="373"/>
      <c r="S27" s="271"/>
    </row>
    <row r="28" spans="1:19" x14ac:dyDescent="0.25">
      <c r="A28" s="242"/>
      <c r="B28" s="243"/>
      <c r="C28" s="34"/>
      <c r="D28" s="34"/>
      <c r="E28" s="46"/>
      <c r="F28" s="24"/>
      <c r="G28" s="23"/>
      <c r="H28" s="46"/>
      <c r="I28" s="205">
        <f>G28</f>
        <v>0</v>
      </c>
      <c r="J28" s="244"/>
      <c r="K28" s="245"/>
      <c r="L28" s="33"/>
      <c r="M28" s="33"/>
      <c r="N28" s="46"/>
      <c r="O28" s="31"/>
      <c r="P28" s="32"/>
      <c r="Q28" s="46"/>
      <c r="R28" s="206">
        <f>P28</f>
        <v>0</v>
      </c>
      <c r="S28" s="114"/>
    </row>
    <row r="29" spans="1:19" x14ac:dyDescent="0.25">
      <c r="A29" s="242"/>
      <c r="B29" s="243"/>
      <c r="C29" s="38"/>
      <c r="D29" s="38"/>
      <c r="E29" s="46"/>
      <c r="F29" s="24"/>
      <c r="G29" s="23"/>
      <c r="H29" s="46"/>
      <c r="I29" s="205">
        <f>G29</f>
        <v>0</v>
      </c>
      <c r="J29" s="244"/>
      <c r="K29" s="245"/>
      <c r="L29" s="33"/>
      <c r="M29" s="33"/>
      <c r="N29" s="46"/>
      <c r="O29" s="31"/>
      <c r="P29" s="32"/>
      <c r="Q29" s="46"/>
      <c r="R29" s="206">
        <f>P29</f>
        <v>0</v>
      </c>
      <c r="S29" s="114"/>
    </row>
    <row r="30" spans="1:19" x14ac:dyDescent="0.25">
      <c r="A30" s="242"/>
      <c r="B30" s="243"/>
      <c r="C30" s="38"/>
      <c r="D30" s="38"/>
      <c r="E30" s="46"/>
      <c r="F30" s="24"/>
      <c r="G30" s="23"/>
      <c r="H30" s="46"/>
      <c r="I30" s="205">
        <f>G30</f>
        <v>0</v>
      </c>
      <c r="J30" s="244"/>
      <c r="K30" s="245"/>
      <c r="L30" s="33"/>
      <c r="M30" s="33"/>
      <c r="N30" s="46"/>
      <c r="O30" s="31"/>
      <c r="P30" s="32"/>
      <c r="Q30" s="46"/>
      <c r="R30" s="206">
        <f>P30</f>
        <v>0</v>
      </c>
      <c r="S30" s="114"/>
    </row>
    <row r="31" spans="1:19" x14ac:dyDescent="0.25">
      <c r="A31" s="242"/>
      <c r="B31" s="243"/>
      <c r="C31" s="38"/>
      <c r="D31" s="38"/>
      <c r="E31" s="46"/>
      <c r="F31" s="24"/>
      <c r="G31" s="23"/>
      <c r="H31" s="46"/>
      <c r="I31" s="205">
        <f>G31</f>
        <v>0</v>
      </c>
      <c r="J31" s="244"/>
      <c r="K31" s="245"/>
      <c r="L31" s="33"/>
      <c r="M31" s="33"/>
      <c r="N31" s="46"/>
      <c r="O31" s="31"/>
      <c r="P31" s="32"/>
      <c r="Q31" s="46"/>
      <c r="R31" s="206">
        <f>P31</f>
        <v>0</v>
      </c>
      <c r="S31" s="114"/>
    </row>
    <row r="32" spans="1:19" ht="15.75" x14ac:dyDescent="0.25">
      <c r="A32" s="7"/>
      <c r="B32" s="8"/>
      <c r="C32" s="25"/>
      <c r="D32" s="25"/>
      <c r="E32" s="36" t="s">
        <v>12</v>
      </c>
      <c r="F32" s="26"/>
      <c r="G32" s="44">
        <f>SUM(G28:G31)</f>
        <v>0</v>
      </c>
      <c r="H32" s="47"/>
      <c r="I32" s="45">
        <f>SUM(I28:I31)</f>
        <v>0</v>
      </c>
      <c r="J32" s="29"/>
      <c r="K32" s="29"/>
      <c r="L32" s="37"/>
      <c r="M32" s="37"/>
      <c r="N32" s="36" t="s">
        <v>12</v>
      </c>
      <c r="O32" s="37"/>
      <c r="P32" s="44">
        <f>SUM(P28:P31)</f>
        <v>0</v>
      </c>
      <c r="Q32" s="47"/>
      <c r="R32" s="79">
        <f>SUM(R28:R31)</f>
        <v>0</v>
      </c>
      <c r="S32" s="114"/>
    </row>
    <row r="33" spans="1:19" ht="18.75" x14ac:dyDescent="0.3">
      <c r="A33" s="20" t="s">
        <v>22</v>
      </c>
      <c r="B33" s="9"/>
      <c r="C33" s="10"/>
      <c r="D33" s="10"/>
      <c r="E33" s="10"/>
      <c r="F33" s="10"/>
      <c r="G33" s="10"/>
      <c r="H33" s="11"/>
      <c r="I33" s="67"/>
      <c r="J33" s="73" t="s">
        <v>13</v>
      </c>
      <c r="K33" s="9"/>
      <c r="L33" s="10"/>
      <c r="M33" s="10"/>
      <c r="N33" s="10"/>
      <c r="O33" s="10"/>
      <c r="P33" s="10"/>
      <c r="Q33" s="11"/>
      <c r="R33" s="74"/>
      <c r="S33" s="271"/>
    </row>
    <row r="34" spans="1:19" ht="15.75" customHeight="1" x14ac:dyDescent="0.25">
      <c r="A34" s="386" t="s">
        <v>14</v>
      </c>
      <c r="B34" s="387"/>
      <c r="C34" s="374" t="s">
        <v>0</v>
      </c>
      <c r="D34" s="101"/>
      <c r="E34" s="389" t="s">
        <v>45</v>
      </c>
      <c r="F34" s="374" t="s">
        <v>1</v>
      </c>
      <c r="G34" s="376" t="s">
        <v>2</v>
      </c>
      <c r="H34" s="109"/>
      <c r="I34" s="391" t="s">
        <v>4</v>
      </c>
      <c r="J34" s="388" t="s">
        <v>14</v>
      </c>
      <c r="K34" s="387"/>
      <c r="L34" s="374" t="s">
        <v>0</v>
      </c>
      <c r="M34" s="101"/>
      <c r="N34" s="389" t="s">
        <v>45</v>
      </c>
      <c r="O34" s="374" t="s">
        <v>1</v>
      </c>
      <c r="P34" s="376" t="s">
        <v>2</v>
      </c>
      <c r="Q34" s="109"/>
      <c r="R34" s="372" t="s">
        <v>4</v>
      </c>
      <c r="S34" s="271"/>
    </row>
    <row r="35" spans="1:19" ht="26.25" x14ac:dyDescent="0.25">
      <c r="A35" s="21" t="s">
        <v>18</v>
      </c>
      <c r="B35" s="22" t="s">
        <v>17</v>
      </c>
      <c r="C35" s="375"/>
      <c r="D35" s="103" t="s">
        <v>42</v>
      </c>
      <c r="E35" s="390"/>
      <c r="F35" s="375"/>
      <c r="G35" s="377"/>
      <c r="H35" s="110" t="s">
        <v>21</v>
      </c>
      <c r="I35" s="392"/>
      <c r="J35" s="99" t="s">
        <v>18</v>
      </c>
      <c r="K35" s="100" t="s">
        <v>17</v>
      </c>
      <c r="L35" s="375"/>
      <c r="M35" s="103" t="s">
        <v>42</v>
      </c>
      <c r="N35" s="390"/>
      <c r="O35" s="375"/>
      <c r="P35" s="377"/>
      <c r="Q35" s="110" t="s">
        <v>21</v>
      </c>
      <c r="R35" s="373"/>
      <c r="S35" s="271"/>
    </row>
    <row r="36" spans="1:19" x14ac:dyDescent="0.25">
      <c r="A36" s="242"/>
      <c r="B36" s="243"/>
      <c r="C36" s="34"/>
      <c r="D36" s="34"/>
      <c r="E36" s="46"/>
      <c r="F36" s="24"/>
      <c r="G36" s="23"/>
      <c r="H36" s="46"/>
      <c r="I36" s="205">
        <f>G36</f>
        <v>0</v>
      </c>
      <c r="J36" s="244"/>
      <c r="K36" s="245"/>
      <c r="L36" s="33"/>
      <c r="M36" s="33"/>
      <c r="N36" s="46"/>
      <c r="O36" s="31"/>
      <c r="P36" s="32"/>
      <c r="Q36" s="46"/>
      <c r="R36" s="206">
        <f>P36</f>
        <v>0</v>
      </c>
      <c r="S36" s="114"/>
    </row>
    <row r="37" spans="1:19" x14ac:dyDescent="0.25">
      <c r="A37" s="242"/>
      <c r="B37" s="243"/>
      <c r="C37" s="34"/>
      <c r="D37" s="34"/>
      <c r="E37" s="46"/>
      <c r="F37" s="24"/>
      <c r="G37" s="23"/>
      <c r="H37" s="46"/>
      <c r="I37" s="205">
        <f>G37</f>
        <v>0</v>
      </c>
      <c r="J37" s="244"/>
      <c r="K37" s="245"/>
      <c r="L37" s="33"/>
      <c r="M37" s="33"/>
      <c r="N37" s="46"/>
      <c r="O37" s="31"/>
      <c r="P37" s="32"/>
      <c r="Q37" s="46"/>
      <c r="R37" s="206">
        <f>P37</f>
        <v>0</v>
      </c>
      <c r="S37" s="114"/>
    </row>
    <row r="38" spans="1:19" x14ac:dyDescent="0.25">
      <c r="A38" s="242"/>
      <c r="B38" s="243"/>
      <c r="C38" s="34"/>
      <c r="D38" s="34"/>
      <c r="E38" s="46"/>
      <c r="F38" s="24"/>
      <c r="G38" s="23"/>
      <c r="H38" s="46"/>
      <c r="I38" s="205">
        <f>G38</f>
        <v>0</v>
      </c>
      <c r="J38" s="244"/>
      <c r="K38" s="245"/>
      <c r="L38" s="33"/>
      <c r="M38" s="33"/>
      <c r="N38" s="46"/>
      <c r="O38" s="31"/>
      <c r="P38" s="32"/>
      <c r="Q38" s="46"/>
      <c r="R38" s="206">
        <f>P38</f>
        <v>0</v>
      </c>
      <c r="S38" s="114"/>
    </row>
    <row r="39" spans="1:19" x14ac:dyDescent="0.25">
      <c r="A39" s="242"/>
      <c r="B39" s="243"/>
      <c r="C39" s="34"/>
      <c r="D39" s="34"/>
      <c r="E39" s="46"/>
      <c r="F39" s="24"/>
      <c r="G39" s="23"/>
      <c r="H39" s="46"/>
      <c r="I39" s="205">
        <f>G39</f>
        <v>0</v>
      </c>
      <c r="J39" s="244"/>
      <c r="K39" s="245"/>
      <c r="L39" s="33"/>
      <c r="M39" s="33"/>
      <c r="N39" s="46"/>
      <c r="O39" s="31"/>
      <c r="P39" s="32"/>
      <c r="Q39" s="46"/>
      <c r="R39" s="206">
        <f>P39</f>
        <v>0</v>
      </c>
      <c r="S39" s="114"/>
    </row>
    <row r="40" spans="1:19" ht="15.75" x14ac:dyDescent="0.25">
      <c r="A40" s="7"/>
      <c r="B40" s="8"/>
      <c r="C40" s="25"/>
      <c r="D40" s="25"/>
      <c r="E40" s="36" t="s">
        <v>12</v>
      </c>
      <c r="F40" s="26"/>
      <c r="G40" s="48">
        <f>SUM(G36:G39)</f>
        <v>0</v>
      </c>
      <c r="H40" s="49"/>
      <c r="I40" s="50">
        <f>SUM(I36:I39)</f>
        <v>0</v>
      </c>
      <c r="J40" s="29"/>
      <c r="K40" s="29"/>
      <c r="L40" s="37"/>
      <c r="M40" s="37"/>
      <c r="N40" s="36" t="s">
        <v>12</v>
      </c>
      <c r="O40" s="37"/>
      <c r="P40" s="51">
        <f>SUM(P36:P39)</f>
        <v>0</v>
      </c>
      <c r="Q40" s="47"/>
      <c r="R40" s="80">
        <f>SUM(R36:R39)</f>
        <v>0</v>
      </c>
      <c r="S40" s="271"/>
    </row>
    <row r="41" spans="1:19" ht="26.25" customHeight="1" thickBot="1" x14ac:dyDescent="0.3">
      <c r="A41" s="5"/>
      <c r="B41" s="6" t="s">
        <v>16</v>
      </c>
      <c r="C41" s="39"/>
      <c r="D41" s="39"/>
      <c r="E41" s="40"/>
      <c r="F41" s="40"/>
      <c r="G41" s="42">
        <f>G40+G32+G24+G14</f>
        <v>0</v>
      </c>
      <c r="H41" s="42">
        <f>H40+H32+H24+H14</f>
        <v>0</v>
      </c>
      <c r="I41" s="43">
        <f>I40+I32+I24+I14</f>
        <v>0</v>
      </c>
      <c r="J41" s="88"/>
      <c r="K41" s="6" t="s">
        <v>15</v>
      </c>
      <c r="L41" s="39"/>
      <c r="M41" s="39"/>
      <c r="N41" s="41"/>
      <c r="O41" s="41"/>
      <c r="P41" s="42">
        <f>P40+P32+P24+P14</f>
        <v>0</v>
      </c>
      <c r="Q41" s="42">
        <f>Q40+Q32+Q24+Q14</f>
        <v>0</v>
      </c>
      <c r="R41" s="81">
        <f>R40+R32+R24+R14</f>
        <v>0</v>
      </c>
      <c r="S41" s="271"/>
    </row>
    <row r="42" spans="1:19" ht="18.75" x14ac:dyDescent="0.3">
      <c r="A42" s="53" t="s">
        <v>25</v>
      </c>
      <c r="B42" s="54"/>
      <c r="C42" s="55"/>
      <c r="D42" s="55"/>
      <c r="E42" s="55"/>
      <c r="F42" s="55"/>
      <c r="G42" s="55"/>
      <c r="H42" s="56"/>
      <c r="I42" s="68" t="s">
        <v>176</v>
      </c>
      <c r="J42" s="89" t="s">
        <v>25</v>
      </c>
      <c r="K42" s="54"/>
      <c r="L42" s="55"/>
      <c r="M42" s="55"/>
      <c r="N42" s="55"/>
      <c r="O42" s="55"/>
      <c r="P42" s="55"/>
      <c r="Q42" s="56"/>
      <c r="R42" s="82" t="s">
        <v>176</v>
      </c>
      <c r="S42" s="271"/>
    </row>
    <row r="43" spans="1:19" x14ac:dyDescent="0.25">
      <c r="A43" s="352"/>
      <c r="B43" s="353"/>
      <c r="C43" s="353"/>
      <c r="D43" s="353"/>
      <c r="E43" s="353"/>
      <c r="F43" s="353"/>
      <c r="G43" s="353"/>
      <c r="H43" s="353"/>
      <c r="I43" s="203"/>
      <c r="J43" s="350"/>
      <c r="K43" s="351"/>
      <c r="L43" s="351"/>
      <c r="M43" s="351"/>
      <c r="N43" s="351"/>
      <c r="O43" s="351"/>
      <c r="P43" s="351"/>
      <c r="Q43" s="351"/>
      <c r="R43" s="76"/>
      <c r="S43" s="114"/>
    </row>
    <row r="44" spans="1:19" x14ac:dyDescent="0.25">
      <c r="A44" s="352"/>
      <c r="B44" s="353"/>
      <c r="C44" s="353"/>
      <c r="D44" s="353"/>
      <c r="E44" s="353"/>
      <c r="F44" s="353"/>
      <c r="G44" s="353"/>
      <c r="H44" s="353"/>
      <c r="I44" s="203"/>
      <c r="J44" s="350"/>
      <c r="K44" s="351"/>
      <c r="L44" s="351"/>
      <c r="M44" s="351"/>
      <c r="N44" s="351"/>
      <c r="O44" s="351"/>
      <c r="P44" s="351"/>
      <c r="Q44" s="351"/>
      <c r="R44" s="76"/>
      <c r="S44" s="114"/>
    </row>
    <row r="45" spans="1:19" x14ac:dyDescent="0.25">
      <c r="A45" s="352"/>
      <c r="B45" s="353"/>
      <c r="C45" s="353"/>
      <c r="D45" s="353"/>
      <c r="E45" s="353"/>
      <c r="F45" s="353"/>
      <c r="G45" s="353"/>
      <c r="H45" s="353"/>
      <c r="I45" s="203"/>
      <c r="J45" s="350"/>
      <c r="K45" s="351"/>
      <c r="L45" s="351"/>
      <c r="M45" s="351"/>
      <c r="N45" s="351"/>
      <c r="O45" s="351"/>
      <c r="P45" s="351"/>
      <c r="Q45" s="351"/>
      <c r="R45" s="76"/>
      <c r="S45" s="114"/>
    </row>
    <row r="46" spans="1:19" x14ac:dyDescent="0.25">
      <c r="A46" s="352"/>
      <c r="B46" s="353"/>
      <c r="C46" s="353"/>
      <c r="D46" s="353"/>
      <c r="E46" s="353"/>
      <c r="F46" s="353"/>
      <c r="G46" s="353"/>
      <c r="H46" s="353"/>
      <c r="I46" s="203"/>
      <c r="J46" s="350"/>
      <c r="K46" s="351"/>
      <c r="L46" s="351"/>
      <c r="M46" s="351"/>
      <c r="N46" s="351"/>
      <c r="O46" s="351"/>
      <c r="P46" s="351"/>
      <c r="Q46" s="351"/>
      <c r="R46" s="76"/>
      <c r="S46" s="114"/>
    </row>
    <row r="47" spans="1:19" ht="16.5" thickBot="1" x14ac:dyDescent="0.3">
      <c r="A47" s="7"/>
      <c r="B47" s="8"/>
      <c r="C47" s="8"/>
      <c r="D47" s="8"/>
      <c r="E47" s="36" t="s">
        <v>12</v>
      </c>
      <c r="F47" s="207"/>
      <c r="G47" s="207"/>
      <c r="H47" s="207"/>
      <c r="I47" s="205">
        <f>SUM(I43:I46)</f>
        <v>0</v>
      </c>
      <c r="J47" s="1"/>
      <c r="K47" s="1"/>
      <c r="L47" s="1"/>
      <c r="M47" s="1"/>
      <c r="N47" s="36" t="s">
        <v>12</v>
      </c>
      <c r="O47" s="215"/>
      <c r="P47" s="215"/>
      <c r="Q47" s="215"/>
      <c r="R47" s="206">
        <f>SUM(R43:R46)</f>
        <v>0</v>
      </c>
      <c r="S47" s="271"/>
    </row>
    <row r="48" spans="1:19" ht="18.75" x14ac:dyDescent="0.3">
      <c r="A48" s="64" t="s">
        <v>26</v>
      </c>
      <c r="B48" s="61"/>
      <c r="C48" s="62"/>
      <c r="D48" s="62"/>
      <c r="E48" s="62"/>
      <c r="F48" s="62"/>
      <c r="G48" s="62"/>
      <c r="H48" s="63"/>
      <c r="I48" s="69" t="s">
        <v>176</v>
      </c>
      <c r="J48" s="90" t="s">
        <v>26</v>
      </c>
      <c r="K48" s="61"/>
      <c r="L48" s="62"/>
      <c r="M48" s="62"/>
      <c r="N48" s="62"/>
      <c r="O48" s="62"/>
      <c r="P48" s="62"/>
      <c r="Q48" s="63"/>
      <c r="R48" s="83" t="s">
        <v>176</v>
      </c>
      <c r="S48" s="271"/>
    </row>
    <row r="49" spans="1:19" x14ac:dyDescent="0.25">
      <c r="A49" s="352"/>
      <c r="B49" s="353"/>
      <c r="C49" s="353"/>
      <c r="D49" s="353"/>
      <c r="E49" s="353"/>
      <c r="F49" s="353"/>
      <c r="G49" s="353"/>
      <c r="H49" s="353"/>
      <c r="I49" s="203"/>
      <c r="J49" s="350"/>
      <c r="K49" s="351"/>
      <c r="L49" s="351"/>
      <c r="M49" s="351"/>
      <c r="N49" s="351"/>
      <c r="O49" s="351"/>
      <c r="P49" s="351"/>
      <c r="Q49" s="351"/>
      <c r="R49" s="76"/>
      <c r="S49" s="114"/>
    </row>
    <row r="50" spans="1:19" x14ac:dyDescent="0.25">
      <c r="A50" s="361"/>
      <c r="B50" s="362"/>
      <c r="C50" s="362"/>
      <c r="D50" s="362"/>
      <c r="E50" s="362"/>
      <c r="F50" s="362"/>
      <c r="G50" s="362"/>
      <c r="H50" s="363"/>
      <c r="I50" s="203"/>
      <c r="J50" s="364"/>
      <c r="K50" s="365"/>
      <c r="L50" s="365"/>
      <c r="M50" s="365"/>
      <c r="N50" s="365"/>
      <c r="O50" s="365"/>
      <c r="P50" s="365"/>
      <c r="Q50" s="350"/>
      <c r="R50" s="76"/>
      <c r="S50" s="114"/>
    </row>
    <row r="51" spans="1:19" x14ac:dyDescent="0.25">
      <c r="A51" s="352"/>
      <c r="B51" s="353"/>
      <c r="C51" s="353"/>
      <c r="D51" s="353"/>
      <c r="E51" s="353"/>
      <c r="F51" s="353"/>
      <c r="G51" s="353"/>
      <c r="H51" s="353"/>
      <c r="I51" s="203"/>
      <c r="J51" s="350"/>
      <c r="K51" s="351"/>
      <c r="L51" s="351"/>
      <c r="M51" s="351"/>
      <c r="N51" s="351"/>
      <c r="O51" s="351"/>
      <c r="P51" s="351"/>
      <c r="Q51" s="351"/>
      <c r="R51" s="76"/>
      <c r="S51" s="114"/>
    </row>
    <row r="52" spans="1:19" x14ac:dyDescent="0.25">
      <c r="A52" s="352"/>
      <c r="B52" s="353"/>
      <c r="C52" s="353"/>
      <c r="D52" s="353"/>
      <c r="E52" s="353"/>
      <c r="F52" s="353"/>
      <c r="G52" s="353"/>
      <c r="H52" s="353"/>
      <c r="I52" s="203"/>
      <c r="J52" s="350"/>
      <c r="K52" s="351"/>
      <c r="L52" s="351"/>
      <c r="M52" s="351"/>
      <c r="N52" s="351"/>
      <c r="O52" s="351"/>
      <c r="P52" s="351"/>
      <c r="Q52" s="351"/>
      <c r="R52" s="76"/>
      <c r="S52" s="114"/>
    </row>
    <row r="53" spans="1:19" ht="16.5" thickBot="1" x14ac:dyDescent="0.3">
      <c r="A53" s="7"/>
      <c r="B53" s="8"/>
      <c r="C53" s="8"/>
      <c r="D53" s="8"/>
      <c r="E53" s="36" t="s">
        <v>12</v>
      </c>
      <c r="F53" s="207"/>
      <c r="G53" s="207"/>
      <c r="H53" s="207"/>
      <c r="I53" s="205">
        <f>SUM(I49:I52)</f>
        <v>0</v>
      </c>
      <c r="J53" s="1"/>
      <c r="K53" s="1"/>
      <c r="L53" s="1"/>
      <c r="M53" s="1"/>
      <c r="N53" s="36" t="s">
        <v>12</v>
      </c>
      <c r="O53" s="215"/>
      <c r="P53" s="215"/>
      <c r="Q53" s="215"/>
      <c r="R53" s="206">
        <f>SUM(R49:R52)</f>
        <v>0</v>
      </c>
      <c r="S53" s="271"/>
    </row>
    <row r="54" spans="1:19" ht="18.75" x14ac:dyDescent="0.3">
      <c r="A54" s="57" t="s">
        <v>191</v>
      </c>
      <c r="B54" s="58"/>
      <c r="C54" s="59"/>
      <c r="D54" s="59"/>
      <c r="E54" s="59"/>
      <c r="F54" s="59"/>
      <c r="G54" s="59"/>
      <c r="H54" s="60"/>
      <c r="I54" s="70" t="s">
        <v>176</v>
      </c>
      <c r="J54" s="91" t="s">
        <v>191</v>
      </c>
      <c r="K54" s="58"/>
      <c r="L54" s="59"/>
      <c r="M54" s="59"/>
      <c r="N54" s="59"/>
      <c r="O54" s="59"/>
      <c r="P54" s="59"/>
      <c r="Q54" s="60"/>
      <c r="R54" s="84" t="s">
        <v>176</v>
      </c>
      <c r="S54" s="271"/>
    </row>
    <row r="55" spans="1:19" x14ac:dyDescent="0.25">
      <c r="A55" s="352"/>
      <c r="B55" s="353"/>
      <c r="C55" s="353"/>
      <c r="D55" s="353"/>
      <c r="E55" s="353"/>
      <c r="F55" s="353"/>
      <c r="G55" s="353"/>
      <c r="H55" s="353"/>
      <c r="I55" s="203"/>
      <c r="J55" s="350"/>
      <c r="K55" s="351"/>
      <c r="L55" s="351"/>
      <c r="M55" s="351"/>
      <c r="N55" s="351"/>
      <c r="O55" s="351"/>
      <c r="P55" s="351"/>
      <c r="Q55" s="351"/>
      <c r="R55" s="76"/>
      <c r="S55" s="114"/>
    </row>
    <row r="56" spans="1:19" x14ac:dyDescent="0.25">
      <c r="A56" s="352"/>
      <c r="B56" s="353"/>
      <c r="C56" s="353"/>
      <c r="D56" s="353"/>
      <c r="E56" s="353"/>
      <c r="F56" s="353"/>
      <c r="G56" s="353"/>
      <c r="H56" s="353"/>
      <c r="I56" s="203"/>
      <c r="J56" s="350"/>
      <c r="K56" s="351"/>
      <c r="L56" s="351"/>
      <c r="M56" s="351"/>
      <c r="N56" s="351"/>
      <c r="O56" s="351"/>
      <c r="P56" s="351"/>
      <c r="Q56" s="351"/>
      <c r="R56" s="76"/>
      <c r="S56" s="114"/>
    </row>
    <row r="57" spans="1:19" x14ac:dyDescent="0.25">
      <c r="A57" s="352"/>
      <c r="B57" s="353"/>
      <c r="C57" s="353"/>
      <c r="D57" s="353"/>
      <c r="E57" s="353"/>
      <c r="F57" s="353"/>
      <c r="G57" s="353"/>
      <c r="H57" s="353"/>
      <c r="I57" s="203"/>
      <c r="J57" s="350"/>
      <c r="K57" s="351"/>
      <c r="L57" s="351"/>
      <c r="M57" s="351"/>
      <c r="N57" s="351"/>
      <c r="O57" s="351"/>
      <c r="P57" s="351"/>
      <c r="Q57" s="351"/>
      <c r="R57" s="76"/>
      <c r="S57" s="114"/>
    </row>
    <row r="58" spans="1:19" ht="16.5" thickBot="1" x14ac:dyDescent="0.3">
      <c r="A58" s="7"/>
      <c r="B58" s="8"/>
      <c r="C58" s="8"/>
      <c r="D58" s="8"/>
      <c r="E58" s="36" t="s">
        <v>12</v>
      </c>
      <c r="F58" s="207"/>
      <c r="G58" s="207"/>
      <c r="H58" s="207"/>
      <c r="I58" s="205">
        <f>SUM(I55:I57)</f>
        <v>0</v>
      </c>
      <c r="J58" s="1"/>
      <c r="K58" s="1"/>
      <c r="L58" s="1"/>
      <c r="M58" s="1"/>
      <c r="N58" s="36" t="s">
        <v>12</v>
      </c>
      <c r="O58" s="215"/>
      <c r="P58" s="215"/>
      <c r="Q58" s="215"/>
      <c r="R58" s="206">
        <f>SUM(R55:R57)</f>
        <v>0</v>
      </c>
      <c r="S58" s="271"/>
    </row>
    <row r="59" spans="1:19" ht="18.75" x14ac:dyDescent="0.3">
      <c r="A59" s="64" t="s">
        <v>190</v>
      </c>
      <c r="B59" s="61"/>
      <c r="C59" s="62"/>
      <c r="D59" s="62"/>
      <c r="E59" s="62"/>
      <c r="F59" s="62"/>
      <c r="G59" s="62"/>
      <c r="H59" s="63"/>
      <c r="I59" s="69" t="s">
        <v>176</v>
      </c>
      <c r="J59" s="90" t="s">
        <v>190</v>
      </c>
      <c r="K59" s="61"/>
      <c r="L59" s="62"/>
      <c r="M59" s="62"/>
      <c r="N59" s="62"/>
      <c r="O59" s="62"/>
      <c r="P59" s="62"/>
      <c r="Q59" s="63"/>
      <c r="R59" s="83" t="s">
        <v>176</v>
      </c>
      <c r="S59" s="271"/>
    </row>
    <row r="60" spans="1:19" x14ac:dyDescent="0.25">
      <c r="A60" s="352"/>
      <c r="B60" s="353"/>
      <c r="C60" s="353"/>
      <c r="D60" s="353"/>
      <c r="E60" s="353"/>
      <c r="F60" s="353"/>
      <c r="G60" s="353"/>
      <c r="H60" s="353"/>
      <c r="I60" s="203"/>
      <c r="J60" s="350"/>
      <c r="K60" s="351"/>
      <c r="L60" s="351"/>
      <c r="M60" s="351"/>
      <c r="N60" s="351"/>
      <c r="O60" s="351"/>
      <c r="P60" s="351"/>
      <c r="Q60" s="351"/>
      <c r="R60" s="76"/>
      <c r="S60" s="114"/>
    </row>
    <row r="61" spans="1:19" x14ac:dyDescent="0.25">
      <c r="A61" s="352"/>
      <c r="B61" s="353"/>
      <c r="C61" s="353"/>
      <c r="D61" s="353"/>
      <c r="E61" s="353"/>
      <c r="F61" s="353"/>
      <c r="G61" s="353"/>
      <c r="H61" s="353"/>
      <c r="I61" s="203"/>
      <c r="J61" s="350"/>
      <c r="K61" s="351"/>
      <c r="L61" s="351"/>
      <c r="M61" s="351"/>
      <c r="N61" s="351"/>
      <c r="O61" s="351"/>
      <c r="P61" s="351"/>
      <c r="Q61" s="351"/>
      <c r="R61" s="76"/>
      <c r="S61" s="114"/>
    </row>
    <row r="62" spans="1:19" x14ac:dyDescent="0.25">
      <c r="A62" s="352"/>
      <c r="B62" s="353"/>
      <c r="C62" s="353"/>
      <c r="D62" s="353"/>
      <c r="E62" s="353"/>
      <c r="F62" s="353"/>
      <c r="G62" s="353"/>
      <c r="H62" s="353"/>
      <c r="I62" s="203"/>
      <c r="J62" s="350"/>
      <c r="K62" s="351"/>
      <c r="L62" s="351"/>
      <c r="M62" s="351"/>
      <c r="N62" s="351"/>
      <c r="O62" s="351"/>
      <c r="P62" s="351"/>
      <c r="Q62" s="351"/>
      <c r="R62" s="76"/>
      <c r="S62" s="114"/>
    </row>
    <row r="63" spans="1:19" ht="16.5" thickBot="1" x14ac:dyDescent="0.3">
      <c r="A63" s="7"/>
      <c r="B63" s="8"/>
      <c r="C63" s="8"/>
      <c r="D63" s="8"/>
      <c r="E63" s="36" t="s">
        <v>12</v>
      </c>
      <c r="F63" s="207"/>
      <c r="G63" s="207"/>
      <c r="H63" s="207"/>
      <c r="I63" s="205">
        <f>SUM(I60:I62)</f>
        <v>0</v>
      </c>
      <c r="J63" s="1"/>
      <c r="K63" s="1"/>
      <c r="L63" s="1"/>
      <c r="M63" s="1"/>
      <c r="N63" s="36" t="s">
        <v>12</v>
      </c>
      <c r="O63" s="215"/>
      <c r="P63" s="215"/>
      <c r="Q63" s="215"/>
      <c r="R63" s="206">
        <f>SUM(R60:R62)</f>
        <v>0</v>
      </c>
      <c r="S63" s="271"/>
    </row>
    <row r="64" spans="1:19" ht="18.75" x14ac:dyDescent="0.3">
      <c r="A64" s="57" t="s">
        <v>66</v>
      </c>
      <c r="B64" s="58"/>
      <c r="C64" s="59"/>
      <c r="D64" s="59"/>
      <c r="E64" s="59"/>
      <c r="F64" s="59"/>
      <c r="G64" s="59"/>
      <c r="H64" s="60"/>
      <c r="I64" s="70" t="s">
        <v>176</v>
      </c>
      <c r="J64" s="57" t="s">
        <v>66</v>
      </c>
      <c r="K64" s="58"/>
      <c r="L64" s="59"/>
      <c r="M64" s="59"/>
      <c r="N64" s="59"/>
      <c r="O64" s="59"/>
      <c r="P64" s="59"/>
      <c r="Q64" s="60"/>
      <c r="R64" s="84" t="s">
        <v>176</v>
      </c>
      <c r="S64" s="271"/>
    </row>
    <row r="65" spans="1:19" x14ac:dyDescent="0.25">
      <c r="A65" s="352"/>
      <c r="B65" s="353"/>
      <c r="C65" s="353"/>
      <c r="D65" s="353"/>
      <c r="E65" s="353"/>
      <c r="F65" s="353"/>
      <c r="G65" s="353"/>
      <c r="H65" s="353"/>
      <c r="I65" s="203"/>
      <c r="J65" s="350"/>
      <c r="K65" s="351"/>
      <c r="L65" s="351"/>
      <c r="M65" s="351"/>
      <c r="N65" s="351"/>
      <c r="O65" s="351"/>
      <c r="P65" s="351"/>
      <c r="Q65" s="351"/>
      <c r="R65" s="76"/>
      <c r="S65" s="114"/>
    </row>
    <row r="66" spans="1:19" x14ac:dyDescent="0.25">
      <c r="A66" s="352"/>
      <c r="B66" s="353"/>
      <c r="C66" s="353"/>
      <c r="D66" s="353"/>
      <c r="E66" s="353"/>
      <c r="F66" s="353"/>
      <c r="G66" s="353"/>
      <c r="H66" s="353"/>
      <c r="I66" s="203"/>
      <c r="J66" s="350"/>
      <c r="K66" s="351"/>
      <c r="L66" s="351"/>
      <c r="M66" s="351"/>
      <c r="N66" s="351"/>
      <c r="O66" s="351"/>
      <c r="P66" s="351"/>
      <c r="Q66" s="351"/>
      <c r="R66" s="76"/>
      <c r="S66" s="114"/>
    </row>
    <row r="67" spans="1:19" ht="16.5" thickBot="1" x14ac:dyDescent="0.3">
      <c r="A67" s="7"/>
      <c r="B67" s="8"/>
      <c r="C67" s="8"/>
      <c r="D67" s="8"/>
      <c r="E67" s="36" t="s">
        <v>12</v>
      </c>
      <c r="F67" s="207"/>
      <c r="G67" s="207"/>
      <c r="H67" s="207"/>
      <c r="I67" s="205">
        <f>SUM(I65:I66)</f>
        <v>0</v>
      </c>
      <c r="J67" s="1"/>
      <c r="K67" s="1"/>
      <c r="L67" s="1"/>
      <c r="M67" s="1"/>
      <c r="N67" s="36" t="s">
        <v>12</v>
      </c>
      <c r="O67" s="215"/>
      <c r="P67" s="215"/>
      <c r="Q67" s="215"/>
      <c r="R67" s="206">
        <f>SUM(R65:R66)</f>
        <v>0</v>
      </c>
      <c r="S67" s="271"/>
    </row>
    <row r="68" spans="1:19" ht="18.75" x14ac:dyDescent="0.3">
      <c r="A68" s="64" t="s">
        <v>188</v>
      </c>
      <c r="B68" s="61"/>
      <c r="C68" s="62"/>
      <c r="D68" s="62"/>
      <c r="E68" s="62"/>
      <c r="F68" s="62"/>
      <c r="G68" s="62"/>
      <c r="H68" s="63"/>
      <c r="I68" s="69" t="s">
        <v>176</v>
      </c>
      <c r="J68" s="64" t="s">
        <v>188</v>
      </c>
      <c r="K68" s="61"/>
      <c r="L68" s="62"/>
      <c r="M68" s="62"/>
      <c r="N68" s="62"/>
      <c r="O68" s="62"/>
      <c r="P68" s="62"/>
      <c r="Q68" s="63"/>
      <c r="R68" s="83" t="s">
        <v>176</v>
      </c>
      <c r="S68" s="271"/>
    </row>
    <row r="69" spans="1:19" x14ac:dyDescent="0.25">
      <c r="A69" s="357"/>
      <c r="B69" s="358"/>
      <c r="C69" s="358"/>
      <c r="D69" s="358"/>
      <c r="E69" s="358"/>
      <c r="F69" s="358"/>
      <c r="G69" s="358"/>
      <c r="H69" s="358"/>
      <c r="I69" s="203"/>
      <c r="J69" s="350"/>
      <c r="K69" s="351"/>
      <c r="L69" s="351"/>
      <c r="M69" s="351"/>
      <c r="N69" s="351"/>
      <c r="O69" s="351"/>
      <c r="P69" s="351"/>
      <c r="Q69" s="351"/>
      <c r="R69" s="76"/>
      <c r="S69" s="114"/>
    </row>
    <row r="70" spans="1:19" x14ac:dyDescent="0.25">
      <c r="A70" s="357"/>
      <c r="B70" s="358"/>
      <c r="C70" s="358"/>
      <c r="D70" s="358"/>
      <c r="E70" s="358"/>
      <c r="F70" s="358"/>
      <c r="G70" s="358"/>
      <c r="H70" s="358"/>
      <c r="I70" s="203"/>
      <c r="J70" s="350"/>
      <c r="K70" s="351"/>
      <c r="L70" s="351"/>
      <c r="M70" s="351"/>
      <c r="N70" s="351"/>
      <c r="O70" s="351"/>
      <c r="P70" s="351"/>
      <c r="Q70" s="351"/>
      <c r="R70" s="76"/>
      <c r="S70" s="114"/>
    </row>
    <row r="71" spans="1:19" x14ac:dyDescent="0.25">
      <c r="A71" s="357"/>
      <c r="B71" s="358"/>
      <c r="C71" s="358"/>
      <c r="D71" s="358"/>
      <c r="E71" s="358"/>
      <c r="F71" s="358"/>
      <c r="G71" s="358"/>
      <c r="H71" s="358"/>
      <c r="I71" s="203"/>
      <c r="J71" s="350"/>
      <c r="K71" s="351"/>
      <c r="L71" s="351"/>
      <c r="M71" s="351"/>
      <c r="N71" s="351"/>
      <c r="O71" s="351"/>
      <c r="P71" s="351"/>
      <c r="Q71" s="351"/>
      <c r="R71" s="76"/>
      <c r="S71" s="114"/>
    </row>
    <row r="72" spans="1:19" x14ac:dyDescent="0.25">
      <c r="A72" s="357"/>
      <c r="B72" s="358"/>
      <c r="C72" s="358"/>
      <c r="D72" s="358"/>
      <c r="E72" s="358"/>
      <c r="F72" s="358"/>
      <c r="G72" s="358"/>
      <c r="H72" s="358"/>
      <c r="I72" s="203"/>
      <c r="J72" s="350"/>
      <c r="K72" s="351"/>
      <c r="L72" s="351"/>
      <c r="M72" s="351"/>
      <c r="N72" s="351"/>
      <c r="O72" s="351"/>
      <c r="P72" s="351"/>
      <c r="Q72" s="351"/>
      <c r="R72" s="76"/>
      <c r="S72" s="114"/>
    </row>
    <row r="73" spans="1:19" ht="16.5" thickBot="1" x14ac:dyDescent="0.3">
      <c r="A73" s="7"/>
      <c r="B73" s="8"/>
      <c r="C73" s="8"/>
      <c r="D73" s="8"/>
      <c r="E73" s="36" t="s">
        <v>12</v>
      </c>
      <c r="F73" s="207"/>
      <c r="G73" s="207"/>
      <c r="H73" s="207"/>
      <c r="I73" s="205">
        <f>SUM(I69:I72)</f>
        <v>0</v>
      </c>
      <c r="J73" s="1"/>
      <c r="K73" s="1"/>
      <c r="L73" s="1"/>
      <c r="M73" s="1"/>
      <c r="N73" s="36" t="s">
        <v>12</v>
      </c>
      <c r="O73" s="215"/>
      <c r="P73" s="215"/>
      <c r="Q73" s="215"/>
      <c r="R73" s="206">
        <f>SUM(R68:R72)</f>
        <v>0</v>
      </c>
      <c r="S73" s="271"/>
    </row>
    <row r="74" spans="1:19" ht="18.75" x14ac:dyDescent="0.3">
      <c r="A74" s="64" t="s">
        <v>189</v>
      </c>
      <c r="B74" s="61"/>
      <c r="C74" s="62"/>
      <c r="D74" s="62"/>
      <c r="E74" s="62"/>
      <c r="F74" s="62"/>
      <c r="G74" s="62"/>
      <c r="H74" s="63"/>
      <c r="I74" s="69" t="s">
        <v>176</v>
      </c>
      <c r="J74" s="64" t="s">
        <v>189</v>
      </c>
      <c r="K74" s="61"/>
      <c r="L74" s="62"/>
      <c r="M74" s="62"/>
      <c r="N74" s="62"/>
      <c r="O74" s="62"/>
      <c r="P74" s="62"/>
      <c r="Q74" s="63"/>
      <c r="R74" s="83" t="s">
        <v>176</v>
      </c>
      <c r="S74" s="271"/>
    </row>
    <row r="75" spans="1:19" x14ac:dyDescent="0.25">
      <c r="A75" s="357"/>
      <c r="B75" s="358"/>
      <c r="C75" s="358"/>
      <c r="D75" s="358"/>
      <c r="E75" s="358"/>
      <c r="F75" s="358"/>
      <c r="G75" s="358"/>
      <c r="H75" s="358"/>
      <c r="I75" s="203"/>
      <c r="J75" s="350"/>
      <c r="K75" s="351"/>
      <c r="L75" s="351"/>
      <c r="M75" s="351"/>
      <c r="N75" s="351"/>
      <c r="O75" s="351"/>
      <c r="P75" s="351"/>
      <c r="Q75" s="351"/>
      <c r="R75" s="76"/>
      <c r="S75" s="114"/>
    </row>
    <row r="76" spans="1:19" x14ac:dyDescent="0.25">
      <c r="A76" s="354"/>
      <c r="B76" s="355"/>
      <c r="C76" s="355"/>
      <c r="D76" s="355"/>
      <c r="E76" s="355"/>
      <c r="F76" s="355"/>
      <c r="G76" s="355"/>
      <c r="H76" s="356"/>
      <c r="I76" s="203"/>
      <c r="J76" s="350"/>
      <c r="K76" s="351"/>
      <c r="L76" s="351"/>
      <c r="M76" s="351"/>
      <c r="N76" s="351"/>
      <c r="O76" s="351"/>
      <c r="P76" s="351"/>
      <c r="Q76" s="351"/>
      <c r="R76" s="76"/>
      <c r="S76" s="114"/>
    </row>
    <row r="77" spans="1:19" x14ac:dyDescent="0.25">
      <c r="A77" s="357"/>
      <c r="B77" s="358"/>
      <c r="C77" s="358"/>
      <c r="D77" s="358"/>
      <c r="E77" s="358"/>
      <c r="F77" s="358"/>
      <c r="G77" s="358"/>
      <c r="H77" s="358"/>
      <c r="I77" s="203"/>
      <c r="J77" s="350"/>
      <c r="K77" s="351"/>
      <c r="L77" s="351"/>
      <c r="M77" s="351"/>
      <c r="N77" s="351"/>
      <c r="O77" s="351"/>
      <c r="P77" s="351"/>
      <c r="Q77" s="351"/>
      <c r="R77" s="76"/>
      <c r="S77" s="114"/>
    </row>
    <row r="78" spans="1:19" x14ac:dyDescent="0.25">
      <c r="A78" s="357"/>
      <c r="B78" s="358"/>
      <c r="C78" s="358"/>
      <c r="D78" s="358"/>
      <c r="E78" s="358"/>
      <c r="F78" s="358"/>
      <c r="G78" s="358"/>
      <c r="H78" s="358"/>
      <c r="I78" s="203"/>
      <c r="J78" s="350"/>
      <c r="K78" s="351"/>
      <c r="L78" s="351"/>
      <c r="M78" s="351"/>
      <c r="N78" s="351"/>
      <c r="O78" s="351"/>
      <c r="P78" s="351"/>
      <c r="Q78" s="351"/>
      <c r="R78" s="76"/>
      <c r="S78" s="114"/>
    </row>
    <row r="79" spans="1:19" x14ac:dyDescent="0.25">
      <c r="A79" s="357"/>
      <c r="B79" s="358"/>
      <c r="C79" s="358"/>
      <c r="D79" s="358"/>
      <c r="E79" s="358"/>
      <c r="F79" s="358"/>
      <c r="G79" s="358"/>
      <c r="H79" s="358"/>
      <c r="I79" s="203"/>
      <c r="J79" s="350"/>
      <c r="K79" s="351"/>
      <c r="L79" s="351"/>
      <c r="M79" s="351"/>
      <c r="N79" s="351"/>
      <c r="O79" s="351"/>
      <c r="P79" s="351"/>
      <c r="Q79" s="351"/>
      <c r="R79" s="76"/>
      <c r="S79" s="114"/>
    </row>
    <row r="80" spans="1:19" ht="16.5" thickBot="1" x14ac:dyDescent="0.3">
      <c r="A80" s="7"/>
      <c r="B80" s="8"/>
      <c r="C80" s="8"/>
      <c r="D80" s="8"/>
      <c r="E80" s="36" t="s">
        <v>12</v>
      </c>
      <c r="F80" s="207"/>
      <c r="G80" s="207"/>
      <c r="H80" s="207"/>
      <c r="I80" s="205">
        <f>SUM(I75:I79)</f>
        <v>0</v>
      </c>
      <c r="J80" s="1"/>
      <c r="K80" s="1"/>
      <c r="L80" s="1"/>
      <c r="M80" s="1"/>
      <c r="N80" s="36" t="s">
        <v>12</v>
      </c>
      <c r="O80" s="215"/>
      <c r="P80" s="215"/>
      <c r="Q80" s="215"/>
      <c r="R80" s="206">
        <f>SUM(R75:R79)</f>
        <v>0</v>
      </c>
      <c r="S80" s="271"/>
    </row>
    <row r="81" spans="1:19" ht="18.75" x14ac:dyDescent="0.3">
      <c r="A81" s="57" t="s">
        <v>27</v>
      </c>
      <c r="B81" s="58"/>
      <c r="C81" s="59"/>
      <c r="D81" s="59"/>
      <c r="E81" s="59"/>
      <c r="F81" s="59"/>
      <c r="G81" s="59"/>
      <c r="H81" s="60"/>
      <c r="I81" s="70" t="s">
        <v>176</v>
      </c>
      <c r="J81" s="91" t="s">
        <v>27</v>
      </c>
      <c r="K81" s="58"/>
      <c r="L81" s="59"/>
      <c r="M81" s="59"/>
      <c r="N81" s="59"/>
      <c r="O81" s="59"/>
      <c r="P81" s="59"/>
      <c r="Q81" s="60"/>
      <c r="R81" s="84" t="s">
        <v>176</v>
      </c>
      <c r="S81" s="271"/>
    </row>
    <row r="82" spans="1:19" x14ac:dyDescent="0.25">
      <c r="A82" s="352"/>
      <c r="B82" s="353"/>
      <c r="C82" s="353"/>
      <c r="D82" s="353"/>
      <c r="E82" s="353"/>
      <c r="F82" s="353"/>
      <c r="G82" s="353"/>
      <c r="H82" s="353"/>
      <c r="I82" s="203"/>
      <c r="J82" s="350"/>
      <c r="K82" s="351"/>
      <c r="L82" s="351"/>
      <c r="M82" s="351"/>
      <c r="N82" s="351"/>
      <c r="O82" s="351"/>
      <c r="P82" s="351"/>
      <c r="Q82" s="351"/>
      <c r="R82" s="76"/>
      <c r="S82" s="114"/>
    </row>
    <row r="83" spans="1:19" x14ac:dyDescent="0.25">
      <c r="A83" s="352"/>
      <c r="B83" s="353"/>
      <c r="C83" s="353"/>
      <c r="D83" s="353"/>
      <c r="E83" s="353"/>
      <c r="F83" s="353"/>
      <c r="G83" s="353"/>
      <c r="H83" s="353"/>
      <c r="I83" s="203"/>
      <c r="J83" s="350"/>
      <c r="K83" s="351"/>
      <c r="L83" s="351"/>
      <c r="M83" s="351"/>
      <c r="N83" s="351"/>
      <c r="O83" s="351"/>
      <c r="P83" s="351"/>
      <c r="Q83" s="351"/>
      <c r="R83" s="76"/>
      <c r="S83" s="114"/>
    </row>
    <row r="84" spans="1:19" ht="16.5" thickBot="1" x14ac:dyDescent="0.3">
      <c r="A84" s="7"/>
      <c r="B84" s="8"/>
      <c r="C84" s="8"/>
      <c r="D84" s="8"/>
      <c r="E84" s="36" t="s">
        <v>12</v>
      </c>
      <c r="F84" s="207"/>
      <c r="G84" s="207"/>
      <c r="H84" s="207"/>
      <c r="I84" s="205">
        <f>SUM(I82:I83)</f>
        <v>0</v>
      </c>
      <c r="J84" s="1"/>
      <c r="K84" s="1"/>
      <c r="L84" s="1"/>
      <c r="M84" s="1"/>
      <c r="N84" s="36" t="s">
        <v>12</v>
      </c>
      <c r="O84" s="215"/>
      <c r="P84" s="215"/>
      <c r="Q84" s="215"/>
      <c r="R84" s="216">
        <f>SUM(R82:R83)</f>
        <v>0</v>
      </c>
    </row>
    <row r="85" spans="1:19" ht="18.75" customHeight="1" x14ac:dyDescent="0.35">
      <c r="A85" s="378" t="s">
        <v>19</v>
      </c>
      <c r="B85" s="379"/>
      <c r="C85" s="379"/>
      <c r="D85" s="379"/>
      <c r="E85" s="379"/>
      <c r="F85" s="379"/>
      <c r="G85" s="379"/>
      <c r="H85" s="379"/>
      <c r="I85" s="379"/>
      <c r="J85" s="380" t="s">
        <v>19</v>
      </c>
      <c r="K85" s="381"/>
      <c r="L85" s="381"/>
      <c r="M85" s="381"/>
      <c r="N85" s="381"/>
      <c r="O85" s="381"/>
      <c r="P85" s="381"/>
      <c r="Q85" s="381"/>
      <c r="R85" s="381"/>
      <c r="S85" s="111"/>
    </row>
    <row r="86" spans="1:19" ht="18" customHeight="1" x14ac:dyDescent="0.35">
      <c r="A86" s="382" t="s">
        <v>6</v>
      </c>
      <c r="B86" s="383"/>
      <c r="C86" s="383"/>
      <c r="D86" s="383"/>
      <c r="E86" s="383"/>
      <c r="F86" s="383"/>
      <c r="G86" s="383"/>
      <c r="H86" s="383"/>
      <c r="I86" s="383"/>
      <c r="J86" s="384" t="s">
        <v>5</v>
      </c>
      <c r="K86" s="385"/>
      <c r="L86" s="385"/>
      <c r="M86" s="385"/>
      <c r="N86" s="385"/>
      <c r="O86" s="385"/>
      <c r="P86" s="385"/>
      <c r="Q86" s="385"/>
      <c r="R86" s="385"/>
      <c r="S86" s="116"/>
    </row>
    <row r="87" spans="1:19" ht="27.75" customHeight="1" x14ac:dyDescent="0.25">
      <c r="A87" s="96"/>
      <c r="B87" s="35" t="s">
        <v>28</v>
      </c>
      <c r="C87" s="208"/>
      <c r="D87" s="208"/>
      <c r="E87" s="209"/>
      <c r="F87" s="209"/>
      <c r="G87" s="48"/>
      <c r="H87" s="48"/>
      <c r="I87" s="48">
        <f>I73+I84+I80+I67+I63+I58+I53+I47+I41</f>
        <v>0</v>
      </c>
      <c r="J87" s="93"/>
      <c r="K87" s="35" t="s">
        <v>28</v>
      </c>
      <c r="L87" s="208"/>
      <c r="M87" s="208"/>
      <c r="N87" s="26"/>
      <c r="O87" s="26"/>
      <c r="P87" s="48"/>
      <c r="Q87" s="48"/>
      <c r="R87" s="48">
        <f>R84+R80+R67+R63+R58+R53+R47+R41+R73</f>
        <v>0</v>
      </c>
      <c r="S87" s="116"/>
    </row>
    <row r="88" spans="1:19" ht="13.5" customHeight="1" x14ac:dyDescent="0.25">
      <c r="A88" s="96"/>
      <c r="B88" s="35"/>
      <c r="C88" s="208"/>
      <c r="D88" s="208"/>
      <c r="E88" s="209"/>
      <c r="F88" s="209"/>
      <c r="G88" s="48"/>
      <c r="H88" s="48"/>
      <c r="I88" s="48"/>
      <c r="J88" s="93"/>
      <c r="K88" s="35"/>
      <c r="L88" s="208"/>
      <c r="M88" s="208"/>
      <c r="N88" s="26"/>
      <c r="O88" s="26"/>
      <c r="P88" s="48"/>
      <c r="Q88" s="48"/>
      <c r="R88" s="48"/>
      <c r="S88" s="116"/>
    </row>
    <row r="89" spans="1:19" x14ac:dyDescent="0.25">
      <c r="A89" s="97"/>
      <c r="B89" s="210" t="s">
        <v>30</v>
      </c>
      <c r="C89" s="210"/>
      <c r="D89" s="210"/>
      <c r="E89" s="210"/>
      <c r="F89" s="210"/>
      <c r="G89" s="210"/>
      <c r="H89" s="210"/>
      <c r="I89" s="48">
        <f>A100+I84+I73+I58+I53+I47+I41</f>
        <v>0</v>
      </c>
      <c r="J89" s="94"/>
      <c r="K89" s="210" t="s">
        <v>30</v>
      </c>
      <c r="L89" s="210"/>
      <c r="M89" s="210"/>
      <c r="N89" s="210"/>
      <c r="O89" s="210"/>
      <c r="P89" s="210"/>
      <c r="Q89" s="210"/>
      <c r="R89" s="48">
        <f>J100+R84+R58+R53+R47+R41</f>
        <v>0</v>
      </c>
      <c r="S89" s="116"/>
    </row>
    <row r="90" spans="1:19" x14ac:dyDescent="0.25">
      <c r="A90" s="97"/>
      <c r="B90" s="211">
        <v>0.45</v>
      </c>
      <c r="C90" s="210" t="s">
        <v>32</v>
      </c>
      <c r="D90" s="210"/>
      <c r="E90" s="210"/>
      <c r="F90" s="210"/>
      <c r="G90" s="210"/>
      <c r="H90" s="210"/>
      <c r="I90" s="48">
        <f>I89*B90</f>
        <v>0</v>
      </c>
      <c r="J90" s="94"/>
      <c r="K90" s="211">
        <v>0.45</v>
      </c>
      <c r="L90" s="210" t="s">
        <v>32</v>
      </c>
      <c r="M90" s="210"/>
      <c r="N90" s="210"/>
      <c r="O90" s="210"/>
      <c r="P90" s="210"/>
      <c r="Q90" s="210"/>
      <c r="R90" s="48">
        <f>R89*K90</f>
        <v>0</v>
      </c>
      <c r="S90" s="116"/>
    </row>
    <row r="91" spans="1:19" x14ac:dyDescent="0.25">
      <c r="A91" s="97"/>
      <c r="B91" s="210"/>
      <c r="C91" s="210" t="s">
        <v>46</v>
      </c>
      <c r="D91" s="210"/>
      <c r="E91" s="210"/>
      <c r="F91" s="210"/>
      <c r="G91" s="210"/>
      <c r="H91" s="210"/>
      <c r="I91" s="26"/>
      <c r="J91" s="94"/>
      <c r="K91" s="210"/>
      <c r="L91" s="210"/>
      <c r="M91" s="210"/>
      <c r="N91" s="210"/>
      <c r="O91" s="210"/>
      <c r="P91" s="210"/>
      <c r="Q91" s="210"/>
      <c r="R91" s="26"/>
      <c r="S91" s="116"/>
    </row>
    <row r="92" spans="1:19" ht="16.5" thickBot="1" x14ac:dyDescent="0.3">
      <c r="A92" s="98"/>
      <c r="B92" s="212" t="s">
        <v>31</v>
      </c>
      <c r="C92" s="212"/>
      <c r="D92" s="212"/>
      <c r="E92" s="212"/>
      <c r="F92" s="213"/>
      <c r="G92" s="213"/>
      <c r="H92" s="213"/>
      <c r="I92" s="214">
        <f>I90+I87</f>
        <v>0</v>
      </c>
      <c r="J92" s="95"/>
      <c r="K92" s="212" t="s">
        <v>31</v>
      </c>
      <c r="L92" s="213"/>
      <c r="M92" s="213"/>
      <c r="N92" s="213"/>
      <c r="O92" s="213"/>
      <c r="P92" s="213"/>
      <c r="Q92" s="213"/>
      <c r="R92" s="214">
        <f>R90+R87</f>
        <v>0</v>
      </c>
      <c r="S92" s="112"/>
    </row>
    <row r="95" spans="1:19" hidden="1" x14ac:dyDescent="0.25">
      <c r="A95" s="1">
        <f>IF(I75&gt;=50000, "50000", I75)</f>
        <v>0</v>
      </c>
      <c r="J95" s="1">
        <f>IF(R75&gt;=50000, "50000", R75)</f>
        <v>0</v>
      </c>
    </row>
    <row r="96" spans="1:19" hidden="1" x14ac:dyDescent="0.25">
      <c r="A96" s="1">
        <f>IF(I76&gt;=50000, "50000", I76)</f>
        <v>0</v>
      </c>
      <c r="J96" s="1">
        <f>IF(R76&gt;=50000, "50000", R76)</f>
        <v>0</v>
      </c>
    </row>
    <row r="97" spans="1:19" hidden="1" x14ac:dyDescent="0.25">
      <c r="A97" s="1">
        <f>IF(I77&gt;=50000, "50000", I77)</f>
        <v>0</v>
      </c>
      <c r="J97" s="1">
        <f>IF(R77&gt;=50000, "50000", R77)</f>
        <v>0</v>
      </c>
    </row>
    <row r="98" spans="1:19" hidden="1" x14ac:dyDescent="0.25">
      <c r="A98" s="1">
        <f>IF(I78&gt;=50000, "50000", I78)</f>
        <v>0</v>
      </c>
      <c r="J98" s="1">
        <f>IF(R78&gt;=50000, "50000", R78)</f>
        <v>0</v>
      </c>
    </row>
    <row r="99" spans="1:19" hidden="1" x14ac:dyDescent="0.25">
      <c r="A99" s="1">
        <f>IF(I79&gt;=50000, "50000", I79)</f>
        <v>0</v>
      </c>
      <c r="J99" s="1">
        <f>IF(R79&gt;=50000, "50000", R79)</f>
        <v>0</v>
      </c>
    </row>
    <row r="100" spans="1:19" hidden="1" x14ac:dyDescent="0.25">
      <c r="A100" s="1">
        <f>A95+A96+A97+A98+A99</f>
        <v>0</v>
      </c>
      <c r="J100" s="1">
        <f>J95+J96+J97+J98+J99</f>
        <v>0</v>
      </c>
      <c r="R100"/>
      <c r="S100"/>
    </row>
  </sheetData>
  <mergeCells count="111">
    <mergeCell ref="A43:H43"/>
    <mergeCell ref="J43:Q43"/>
    <mergeCell ref="L4:L5"/>
    <mergeCell ref="N4:N5"/>
    <mergeCell ref="J1:R1"/>
    <mergeCell ref="A1:I1"/>
    <mergeCell ref="A2:I2"/>
    <mergeCell ref="J4:K4"/>
    <mergeCell ref="J16:K16"/>
    <mergeCell ref="A4:B4"/>
    <mergeCell ref="A16:B16"/>
    <mergeCell ref="J2:R2"/>
    <mergeCell ref="P16:P17"/>
    <mergeCell ref="R16:R17"/>
    <mergeCell ref="O4:O5"/>
    <mergeCell ref="P4:P5"/>
    <mergeCell ref="R4:R5"/>
    <mergeCell ref="J34:K34"/>
    <mergeCell ref="C16:C17"/>
    <mergeCell ref="E16:E17"/>
    <mergeCell ref="F16:F17"/>
    <mergeCell ref="G16:G17"/>
    <mergeCell ref="I16:I17"/>
    <mergeCell ref="C4:C5"/>
    <mergeCell ref="A85:I85"/>
    <mergeCell ref="J85:R85"/>
    <mergeCell ref="A86:I86"/>
    <mergeCell ref="J86:R86"/>
    <mergeCell ref="A26:B26"/>
    <mergeCell ref="J26:K26"/>
    <mergeCell ref="A34:B34"/>
    <mergeCell ref="C26:C27"/>
    <mergeCell ref="E26:E27"/>
    <mergeCell ref="F26:F27"/>
    <mergeCell ref="R26:R27"/>
    <mergeCell ref="C34:C35"/>
    <mergeCell ref="E34:E35"/>
    <mergeCell ref="F34:F35"/>
    <mergeCell ref="G34:G35"/>
    <mergeCell ref="I34:I35"/>
    <mergeCell ref="L34:L35"/>
    <mergeCell ref="N34:N35"/>
    <mergeCell ref="O34:O35"/>
    <mergeCell ref="P34:P35"/>
    <mergeCell ref="G26:G27"/>
    <mergeCell ref="I26:I27"/>
    <mergeCell ref="L26:L27"/>
    <mergeCell ref="N26:N27"/>
    <mergeCell ref="E4:E5"/>
    <mergeCell ref="F4:F5"/>
    <mergeCell ref="G4:G5"/>
    <mergeCell ref="I4:I5"/>
    <mergeCell ref="R34:R35"/>
    <mergeCell ref="L16:L17"/>
    <mergeCell ref="N16:N17"/>
    <mergeCell ref="O16:O17"/>
    <mergeCell ref="O26:O27"/>
    <mergeCell ref="P26:P27"/>
    <mergeCell ref="A45:H45"/>
    <mergeCell ref="A46:H46"/>
    <mergeCell ref="A44:H44"/>
    <mergeCell ref="J45:Q45"/>
    <mergeCell ref="J46:Q46"/>
    <mergeCell ref="J44:Q44"/>
    <mergeCell ref="A50:H50"/>
    <mergeCell ref="J50:Q50"/>
    <mergeCell ref="A49:H49"/>
    <mergeCell ref="J49:Q49"/>
    <mergeCell ref="A83:H83"/>
    <mergeCell ref="J83:Q83"/>
    <mergeCell ref="S4:S5"/>
    <mergeCell ref="A82:H82"/>
    <mergeCell ref="J82:Q82"/>
    <mergeCell ref="A79:H79"/>
    <mergeCell ref="J79:Q79"/>
    <mergeCell ref="A77:H77"/>
    <mergeCell ref="J77:Q77"/>
    <mergeCell ref="A78:H78"/>
    <mergeCell ref="A62:H62"/>
    <mergeCell ref="J62:Q62"/>
    <mergeCell ref="A65:H65"/>
    <mergeCell ref="J65:Q65"/>
    <mergeCell ref="J78:Q78"/>
    <mergeCell ref="A66:H66"/>
    <mergeCell ref="J66:Q66"/>
    <mergeCell ref="A75:H75"/>
    <mergeCell ref="A51:H51"/>
    <mergeCell ref="J51:Q51"/>
    <mergeCell ref="J52:Q52"/>
    <mergeCell ref="A56:H56"/>
    <mergeCell ref="J56:Q56"/>
    <mergeCell ref="A55:H55"/>
    <mergeCell ref="J75:Q75"/>
    <mergeCell ref="A52:H52"/>
    <mergeCell ref="A61:H61"/>
    <mergeCell ref="J61:Q61"/>
    <mergeCell ref="A57:H57"/>
    <mergeCell ref="J57:Q57"/>
    <mergeCell ref="A76:H76"/>
    <mergeCell ref="J76:Q76"/>
    <mergeCell ref="J55:Q55"/>
    <mergeCell ref="A60:H60"/>
    <mergeCell ref="J60:Q60"/>
    <mergeCell ref="A69:H69"/>
    <mergeCell ref="A70:H70"/>
    <mergeCell ref="A71:H71"/>
    <mergeCell ref="A72:H72"/>
    <mergeCell ref="J69:Q69"/>
    <mergeCell ref="J70:Q70"/>
    <mergeCell ref="J71:Q71"/>
    <mergeCell ref="J72:Q72"/>
  </mergeCells>
  <printOptions horizontalCentered="1"/>
  <pageMargins left="0.7" right="0.7" top="0.75" bottom="0.75" header="0.3" footer="0.3"/>
  <pageSetup scale="90" orientation="portrait" r:id="rId1"/>
  <headerFooter>
    <oddHeader>&amp;CYear 1</oddHeader>
  </headerFooter>
  <colBreaks count="1" manualBreakCount="1">
    <brk id="9" max="1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0"/>
  <sheetViews>
    <sheetView zoomScaleNormal="100" workbookViewId="0">
      <selection sqref="A1:I1"/>
    </sheetView>
  </sheetViews>
  <sheetFormatPr defaultRowHeight="15" x14ac:dyDescent="0.25"/>
  <cols>
    <col min="1" max="1" width="8.28515625" style="1" customWidth="1"/>
    <col min="2" max="2" width="7.28515625" style="1" customWidth="1"/>
    <col min="3" max="3" width="17.7109375" style="1" customWidth="1"/>
    <col min="4" max="4" width="10" style="1" customWidth="1"/>
    <col min="5" max="5" width="10.28515625" style="1" customWidth="1"/>
    <col min="6" max="6" width="7" style="1" customWidth="1"/>
    <col min="7" max="7" width="11.5703125" style="1" customWidth="1"/>
    <col min="8" max="8" width="9.5703125" style="1" customWidth="1"/>
    <col min="9" max="9" width="12" style="71" customWidth="1"/>
    <col min="10" max="10" width="8" customWidth="1"/>
    <col min="11" max="11" width="7.28515625" customWidth="1"/>
    <col min="12" max="12" width="15.5703125" customWidth="1"/>
    <col min="13" max="13" width="9.42578125" customWidth="1"/>
    <col min="14" max="14" width="10" customWidth="1"/>
    <col min="15" max="15" width="7" customWidth="1"/>
    <col min="16" max="16" width="12.5703125" customWidth="1"/>
    <col min="18" max="18" width="11.5703125" style="72" customWidth="1"/>
    <col min="19" max="19" width="6.28515625" style="115" customWidth="1"/>
  </cols>
  <sheetData>
    <row r="1" spans="1:19" ht="18.75" customHeight="1" x14ac:dyDescent="0.35">
      <c r="A1" s="393" t="s">
        <v>57</v>
      </c>
      <c r="B1" s="428"/>
      <c r="C1" s="428"/>
      <c r="D1" s="428"/>
      <c r="E1" s="428"/>
      <c r="F1" s="428"/>
      <c r="G1" s="428"/>
      <c r="H1" s="428"/>
      <c r="I1" s="429"/>
      <c r="J1" s="380" t="s">
        <v>57</v>
      </c>
      <c r="K1" s="408"/>
      <c r="L1" s="408"/>
      <c r="M1" s="408"/>
      <c r="N1" s="408"/>
      <c r="O1" s="408"/>
      <c r="P1" s="408"/>
      <c r="Q1" s="408"/>
      <c r="R1" s="408"/>
      <c r="S1" s="111"/>
    </row>
    <row r="2" spans="1:19" ht="18" customHeight="1" thickBot="1" x14ac:dyDescent="0.4">
      <c r="A2" s="395" t="s">
        <v>6</v>
      </c>
      <c r="B2" s="430"/>
      <c r="C2" s="430"/>
      <c r="D2" s="430"/>
      <c r="E2" s="430"/>
      <c r="F2" s="430"/>
      <c r="G2" s="430"/>
      <c r="H2" s="430"/>
      <c r="I2" s="431"/>
      <c r="J2" s="399" t="s">
        <v>44</v>
      </c>
      <c r="K2" s="432"/>
      <c r="L2" s="432"/>
      <c r="M2" s="432"/>
      <c r="N2" s="432"/>
      <c r="O2" s="432"/>
      <c r="P2" s="432"/>
      <c r="Q2" s="432"/>
      <c r="R2" s="432"/>
      <c r="S2" s="112"/>
    </row>
    <row r="3" spans="1:19" ht="18.75" x14ac:dyDescent="0.3">
      <c r="A3" s="18" t="s">
        <v>9</v>
      </c>
      <c r="B3" s="15"/>
      <c r="C3" s="16"/>
      <c r="D3" s="16"/>
      <c r="E3" s="16"/>
      <c r="F3" s="16"/>
      <c r="G3" s="16"/>
      <c r="H3" s="17"/>
      <c r="I3" s="65"/>
      <c r="J3" s="85" t="s">
        <v>9</v>
      </c>
      <c r="K3" s="12"/>
      <c r="L3" s="13"/>
      <c r="M3" s="13"/>
      <c r="N3" s="13"/>
      <c r="O3" s="13"/>
      <c r="P3" s="13"/>
      <c r="Q3" s="14"/>
      <c r="R3" s="66"/>
      <c r="S3" s="113"/>
    </row>
    <row r="4" spans="1:19" ht="16.5" customHeight="1" x14ac:dyDescent="0.25">
      <c r="A4" s="416" t="s">
        <v>14</v>
      </c>
      <c r="B4" s="388"/>
      <c r="C4" s="366" t="s">
        <v>0</v>
      </c>
      <c r="D4" s="334"/>
      <c r="E4" s="366" t="s">
        <v>118</v>
      </c>
      <c r="F4" s="366" t="s">
        <v>1</v>
      </c>
      <c r="G4" s="366" t="s">
        <v>2</v>
      </c>
      <c r="H4" s="106">
        <v>0.375</v>
      </c>
      <c r="I4" s="433" t="s">
        <v>4</v>
      </c>
      <c r="J4" s="423" t="s">
        <v>14</v>
      </c>
      <c r="K4" s="397"/>
      <c r="L4" s="366" t="s">
        <v>0</v>
      </c>
      <c r="M4" s="334"/>
      <c r="N4" s="366" t="s">
        <v>118</v>
      </c>
      <c r="O4" s="366" t="s">
        <v>1</v>
      </c>
      <c r="P4" s="366" t="s">
        <v>2</v>
      </c>
      <c r="Q4" s="106">
        <v>0.375</v>
      </c>
      <c r="R4" s="424" t="s">
        <v>4</v>
      </c>
      <c r="S4" s="414" t="s">
        <v>39</v>
      </c>
    </row>
    <row r="5" spans="1:19" s="2" customFormat="1" ht="30" customHeight="1" x14ac:dyDescent="0.25">
      <c r="A5" s="21" t="s">
        <v>7</v>
      </c>
      <c r="B5" s="22" t="s">
        <v>8</v>
      </c>
      <c r="C5" s="418"/>
      <c r="D5" s="107" t="s">
        <v>42</v>
      </c>
      <c r="E5" s="418"/>
      <c r="F5" s="418"/>
      <c r="G5" s="418"/>
      <c r="H5" s="108" t="s">
        <v>3</v>
      </c>
      <c r="I5" s="434"/>
      <c r="J5" s="99" t="s">
        <v>7</v>
      </c>
      <c r="K5" s="100" t="s">
        <v>8</v>
      </c>
      <c r="L5" s="418"/>
      <c r="M5" s="107" t="s">
        <v>42</v>
      </c>
      <c r="N5" s="418"/>
      <c r="O5" s="418"/>
      <c r="P5" s="418"/>
      <c r="Q5" s="108" t="s">
        <v>3</v>
      </c>
      <c r="R5" s="425"/>
      <c r="S5" s="415"/>
    </row>
    <row r="6" spans="1:19" x14ac:dyDescent="0.25">
      <c r="A6" s="242"/>
      <c r="B6" s="243"/>
      <c r="C6" s="267">
        <f>'YR 1'!C6</f>
        <v>0</v>
      </c>
      <c r="D6" s="267">
        <f>'YR 1'!D6</f>
        <v>0</v>
      </c>
      <c r="E6" s="204">
        <f>'YR 1'!E6</f>
        <v>0</v>
      </c>
      <c r="F6" s="24"/>
      <c r="G6" s="204">
        <f>F6*E6</f>
        <v>0</v>
      </c>
      <c r="H6" s="204">
        <f>G6*H4</f>
        <v>0</v>
      </c>
      <c r="I6" s="205">
        <f>H6+G6</f>
        <v>0</v>
      </c>
      <c r="J6" s="87"/>
      <c r="K6" s="30"/>
      <c r="L6" s="267">
        <f>'YR 1'!L6</f>
        <v>0</v>
      </c>
      <c r="M6" s="267">
        <f>'YR 1'!M6</f>
        <v>0</v>
      </c>
      <c r="N6" s="204">
        <f>'YR 1'!N6</f>
        <v>0</v>
      </c>
      <c r="O6" s="31"/>
      <c r="P6" s="204">
        <f t="shared" ref="P6:P13" si="0">O6*N6</f>
        <v>0</v>
      </c>
      <c r="Q6" s="204">
        <f>P6*Q4</f>
        <v>0</v>
      </c>
      <c r="R6" s="206">
        <f>Q6+P6</f>
        <v>0</v>
      </c>
      <c r="S6" s="221">
        <f>'YR 1'!S6</f>
        <v>0</v>
      </c>
    </row>
    <row r="7" spans="1:19" x14ac:dyDescent="0.25">
      <c r="A7" s="242"/>
      <c r="B7" s="243"/>
      <c r="C7" s="267">
        <f>'YR 1'!C7</f>
        <v>0</v>
      </c>
      <c r="D7" s="267">
        <f>'YR 1'!D7</f>
        <v>0</v>
      </c>
      <c r="E7" s="204">
        <f>'YR 1'!E7</f>
        <v>0</v>
      </c>
      <c r="F7" s="24"/>
      <c r="G7" s="204">
        <f t="shared" ref="G7:G8" si="1">F7*E7</f>
        <v>0</v>
      </c>
      <c r="H7" s="204">
        <f>G7*H4</f>
        <v>0</v>
      </c>
      <c r="I7" s="205">
        <f t="shared" ref="I7:I8" si="2">H7+G7</f>
        <v>0</v>
      </c>
      <c r="J7" s="87"/>
      <c r="K7" s="30"/>
      <c r="L7" s="267">
        <f>'YR 1'!L7</f>
        <v>0</v>
      </c>
      <c r="M7" s="267">
        <f>'YR 1'!M7</f>
        <v>0</v>
      </c>
      <c r="N7" s="204">
        <f>'YR 1'!N7</f>
        <v>0</v>
      </c>
      <c r="O7" s="31"/>
      <c r="P7" s="204">
        <f t="shared" si="0"/>
        <v>0</v>
      </c>
      <c r="Q7" s="204">
        <f>P7*Q4</f>
        <v>0</v>
      </c>
      <c r="R7" s="206">
        <f t="shared" ref="R7:R8" si="3">Q7+P7</f>
        <v>0</v>
      </c>
      <c r="S7" s="221">
        <f>'YR 1'!S7</f>
        <v>0</v>
      </c>
    </row>
    <row r="8" spans="1:19" x14ac:dyDescent="0.25">
      <c r="A8" s="242"/>
      <c r="B8" s="243"/>
      <c r="C8" s="267">
        <f>'YR 1'!C8</f>
        <v>0</v>
      </c>
      <c r="D8" s="267">
        <f>'YR 1'!D8</f>
        <v>0</v>
      </c>
      <c r="E8" s="204">
        <f>'YR 1'!E8</f>
        <v>0</v>
      </c>
      <c r="F8" s="24"/>
      <c r="G8" s="204">
        <f t="shared" si="1"/>
        <v>0</v>
      </c>
      <c r="H8" s="204">
        <f>G8*H4</f>
        <v>0</v>
      </c>
      <c r="I8" s="205">
        <f t="shared" si="2"/>
        <v>0</v>
      </c>
      <c r="J8" s="87"/>
      <c r="K8" s="30"/>
      <c r="L8" s="267">
        <f>'YR 1'!L8</f>
        <v>0</v>
      </c>
      <c r="M8" s="267">
        <f>'YR 1'!M8</f>
        <v>0</v>
      </c>
      <c r="N8" s="204">
        <f>'YR 1'!N8</f>
        <v>0</v>
      </c>
      <c r="O8" s="31"/>
      <c r="P8" s="204">
        <f t="shared" si="0"/>
        <v>0</v>
      </c>
      <c r="Q8" s="204">
        <f>P8*Q4</f>
        <v>0</v>
      </c>
      <c r="R8" s="206">
        <f t="shared" si="3"/>
        <v>0</v>
      </c>
      <c r="S8" s="221">
        <f>'YR 1'!S8</f>
        <v>0</v>
      </c>
    </row>
    <row r="9" spans="1:19" x14ac:dyDescent="0.25">
      <c r="A9" s="242"/>
      <c r="B9" s="243"/>
      <c r="C9" s="267">
        <f>'YR 1'!C9</f>
        <v>0</v>
      </c>
      <c r="D9" s="267">
        <f>'YR 1'!D9</f>
        <v>0</v>
      </c>
      <c r="E9" s="204">
        <f>'YR 1'!E9</f>
        <v>0</v>
      </c>
      <c r="F9" s="24"/>
      <c r="G9" s="204">
        <f t="shared" ref="G9:G10" si="4">F9*E9</f>
        <v>0</v>
      </c>
      <c r="H9" s="204">
        <f>G9*H4</f>
        <v>0</v>
      </c>
      <c r="I9" s="205">
        <f t="shared" ref="I9:I10" si="5">H9+G9</f>
        <v>0</v>
      </c>
      <c r="J9" s="87"/>
      <c r="K9" s="30"/>
      <c r="L9" s="267">
        <f>'YR 1'!L9</f>
        <v>0</v>
      </c>
      <c r="M9" s="267">
        <f>'YR 1'!M9</f>
        <v>0</v>
      </c>
      <c r="N9" s="204">
        <f>'YR 1'!N9</f>
        <v>0</v>
      </c>
      <c r="O9" s="31"/>
      <c r="P9" s="204">
        <f t="shared" si="0"/>
        <v>0</v>
      </c>
      <c r="Q9" s="204">
        <f>P9*Q4</f>
        <v>0</v>
      </c>
      <c r="R9" s="206">
        <f t="shared" ref="R9:R10" si="6">Q9+P9</f>
        <v>0</v>
      </c>
      <c r="S9" s="221">
        <f>'YR 1'!S9</f>
        <v>0</v>
      </c>
    </row>
    <row r="10" spans="1:19" x14ac:dyDescent="0.25">
      <c r="A10" s="242"/>
      <c r="B10" s="243"/>
      <c r="C10" s="267">
        <f>'YR 1'!C10</f>
        <v>0</v>
      </c>
      <c r="D10" s="267">
        <f>'YR 1'!D10</f>
        <v>0</v>
      </c>
      <c r="E10" s="204">
        <f>'YR 1'!E10</f>
        <v>0</v>
      </c>
      <c r="F10" s="24"/>
      <c r="G10" s="204">
        <f t="shared" si="4"/>
        <v>0</v>
      </c>
      <c r="H10" s="204">
        <f>G10*H4</f>
        <v>0</v>
      </c>
      <c r="I10" s="205">
        <f t="shared" si="5"/>
        <v>0</v>
      </c>
      <c r="J10" s="87"/>
      <c r="K10" s="30"/>
      <c r="L10" s="267">
        <f>'YR 1'!L10</f>
        <v>0</v>
      </c>
      <c r="M10" s="267">
        <f>'YR 1'!M10</f>
        <v>0</v>
      </c>
      <c r="N10" s="204">
        <f>'YR 1'!N10</f>
        <v>0</v>
      </c>
      <c r="O10" s="31"/>
      <c r="P10" s="204">
        <f t="shared" si="0"/>
        <v>0</v>
      </c>
      <c r="Q10" s="204">
        <f>P10*Q4</f>
        <v>0</v>
      </c>
      <c r="R10" s="206">
        <f t="shared" si="6"/>
        <v>0</v>
      </c>
      <c r="S10" s="221">
        <f>'YR 1'!S10</f>
        <v>0</v>
      </c>
    </row>
    <row r="11" spans="1:19" x14ac:dyDescent="0.25">
      <c r="A11" s="242"/>
      <c r="B11" s="243"/>
      <c r="C11" s="267">
        <f>'YR 1'!C11</f>
        <v>0</v>
      </c>
      <c r="D11" s="267">
        <f>'YR 1'!D11</f>
        <v>0</v>
      </c>
      <c r="E11" s="204">
        <f>'YR 1'!E11</f>
        <v>0</v>
      </c>
      <c r="F11" s="24"/>
      <c r="G11" s="204">
        <f>F11*E11</f>
        <v>0</v>
      </c>
      <c r="H11" s="204">
        <f>G11*H4</f>
        <v>0</v>
      </c>
      <c r="I11" s="205">
        <f>H11+G11</f>
        <v>0</v>
      </c>
      <c r="J11" s="87"/>
      <c r="K11" s="30"/>
      <c r="L11" s="267">
        <f>'YR 1'!L11</f>
        <v>0</v>
      </c>
      <c r="M11" s="267">
        <f>'YR 1'!M11</f>
        <v>0</v>
      </c>
      <c r="N11" s="204">
        <f>'YR 1'!N11</f>
        <v>0</v>
      </c>
      <c r="O11" s="31"/>
      <c r="P11" s="204">
        <f t="shared" si="0"/>
        <v>0</v>
      </c>
      <c r="Q11" s="204">
        <f>P11*Q4</f>
        <v>0</v>
      </c>
      <c r="R11" s="206">
        <f>Q11+P11</f>
        <v>0</v>
      </c>
      <c r="S11" s="221">
        <f>'YR 1'!S11</f>
        <v>0</v>
      </c>
    </row>
    <row r="12" spans="1:19" x14ac:dyDescent="0.25">
      <c r="A12" s="242"/>
      <c r="B12" s="243"/>
      <c r="C12" s="267">
        <f>'YR 1'!C12</f>
        <v>0</v>
      </c>
      <c r="D12" s="267">
        <f>'YR 1'!D12</f>
        <v>0</v>
      </c>
      <c r="E12" s="204">
        <f>'YR 1'!E12</f>
        <v>0</v>
      </c>
      <c r="F12" s="24"/>
      <c r="G12" s="204">
        <f>F12*E12</f>
        <v>0</v>
      </c>
      <c r="H12" s="204">
        <f>G12*H4</f>
        <v>0</v>
      </c>
      <c r="I12" s="205">
        <f>H12+G12</f>
        <v>0</v>
      </c>
      <c r="J12" s="87"/>
      <c r="K12" s="30"/>
      <c r="L12" s="267">
        <f>'YR 1'!L12</f>
        <v>0</v>
      </c>
      <c r="M12" s="267">
        <f>'YR 1'!M12</f>
        <v>0</v>
      </c>
      <c r="N12" s="204">
        <f>'YR 1'!N12</f>
        <v>0</v>
      </c>
      <c r="O12" s="31"/>
      <c r="P12" s="204">
        <f t="shared" si="0"/>
        <v>0</v>
      </c>
      <c r="Q12" s="204">
        <f>P12*Q4</f>
        <v>0</v>
      </c>
      <c r="R12" s="206">
        <f>Q12+P12</f>
        <v>0</v>
      </c>
      <c r="S12" s="221">
        <f>'YR 1'!S12</f>
        <v>0</v>
      </c>
    </row>
    <row r="13" spans="1:19" x14ac:dyDescent="0.25">
      <c r="A13" s="242"/>
      <c r="B13" s="243"/>
      <c r="C13" s="267">
        <f>'YR 1'!C13</f>
        <v>0</v>
      </c>
      <c r="D13" s="267">
        <f>'YR 1'!D13</f>
        <v>0</v>
      </c>
      <c r="E13" s="204">
        <f>'YR 1'!E13</f>
        <v>0</v>
      </c>
      <c r="F13" s="24"/>
      <c r="G13" s="204">
        <f>F13*E13</f>
        <v>0</v>
      </c>
      <c r="H13" s="204">
        <f>G13*H4</f>
        <v>0</v>
      </c>
      <c r="I13" s="205">
        <f>H13+G13</f>
        <v>0</v>
      </c>
      <c r="J13" s="87"/>
      <c r="K13" s="30"/>
      <c r="L13" s="267">
        <f>'YR 1'!L13</f>
        <v>0</v>
      </c>
      <c r="M13" s="267">
        <f>'YR 1'!M13</f>
        <v>0</v>
      </c>
      <c r="N13" s="204">
        <f>'YR 1'!N13</f>
        <v>0</v>
      </c>
      <c r="O13" s="31"/>
      <c r="P13" s="204">
        <f t="shared" si="0"/>
        <v>0</v>
      </c>
      <c r="Q13" s="204">
        <f>P13*Q4</f>
        <v>0</v>
      </c>
      <c r="R13" s="206">
        <f>Q13+P13</f>
        <v>0</v>
      </c>
      <c r="S13" s="221">
        <f>'YR 1'!S13</f>
        <v>0</v>
      </c>
    </row>
    <row r="14" spans="1:19" ht="15.75" x14ac:dyDescent="0.25">
      <c r="A14" s="7"/>
      <c r="B14" s="8"/>
      <c r="C14" s="25"/>
      <c r="D14" s="25"/>
      <c r="E14" s="36" t="s">
        <v>12</v>
      </c>
      <c r="F14" s="26"/>
      <c r="G14" s="27">
        <f>SUM(G6:G13)</f>
        <v>0</v>
      </c>
      <c r="H14" s="27">
        <f>SUM(H6:H13)</f>
        <v>0</v>
      </c>
      <c r="I14" s="28">
        <f>SUM(I6:I13)</f>
        <v>0</v>
      </c>
      <c r="J14" s="29"/>
      <c r="K14" s="29"/>
      <c r="L14" s="29"/>
      <c r="M14" s="29"/>
      <c r="N14" s="35" t="s">
        <v>12</v>
      </c>
      <c r="O14" s="29"/>
      <c r="P14" s="27">
        <f>SUM(P6:P13)</f>
        <v>0</v>
      </c>
      <c r="Q14" s="27">
        <f>SUM(Q6:Q13)</f>
        <v>0</v>
      </c>
      <c r="R14" s="77">
        <f>SUM(R6:R13)</f>
        <v>0</v>
      </c>
      <c r="S14" s="273"/>
    </row>
    <row r="15" spans="1:19" ht="18.75" x14ac:dyDescent="0.3">
      <c r="A15" s="19" t="s">
        <v>11</v>
      </c>
      <c r="B15" s="12"/>
      <c r="C15" s="13"/>
      <c r="D15" s="13"/>
      <c r="E15" s="13"/>
      <c r="F15" s="13"/>
      <c r="G15" s="13"/>
      <c r="H15" s="14"/>
      <c r="I15" s="66"/>
      <c r="J15" s="85" t="s">
        <v>10</v>
      </c>
      <c r="K15" s="12"/>
      <c r="L15" s="13"/>
      <c r="M15" s="13"/>
      <c r="N15" s="13"/>
      <c r="O15" s="13"/>
      <c r="P15" s="13"/>
      <c r="Q15" s="14"/>
      <c r="R15" s="78"/>
      <c r="S15" s="224"/>
    </row>
    <row r="16" spans="1:19" ht="15" customHeight="1" x14ac:dyDescent="0.25">
      <c r="A16" s="416" t="s">
        <v>14</v>
      </c>
      <c r="B16" s="388"/>
      <c r="C16" s="374" t="s">
        <v>0</v>
      </c>
      <c r="D16" s="333"/>
      <c r="E16" s="366" t="s">
        <v>118</v>
      </c>
      <c r="F16" s="374" t="s">
        <v>1</v>
      </c>
      <c r="G16" s="419" t="s">
        <v>2</v>
      </c>
      <c r="H16" s="217">
        <v>0.3</v>
      </c>
      <c r="I16" s="421" t="s">
        <v>4</v>
      </c>
      <c r="J16" s="416" t="s">
        <v>14</v>
      </c>
      <c r="K16" s="388"/>
      <c r="L16" s="374" t="s">
        <v>0</v>
      </c>
      <c r="M16" s="333"/>
      <c r="N16" s="366" t="s">
        <v>118</v>
      </c>
      <c r="O16" s="374" t="s">
        <v>1</v>
      </c>
      <c r="P16" s="374" t="s">
        <v>2</v>
      </c>
      <c r="Q16" s="102">
        <v>0.3</v>
      </c>
      <c r="R16" s="426" t="s">
        <v>4</v>
      </c>
      <c r="S16" s="224"/>
    </row>
    <row r="17" spans="1:19" ht="37.5" x14ac:dyDescent="0.25">
      <c r="A17" s="21" t="s">
        <v>55</v>
      </c>
      <c r="B17" s="22" t="s">
        <v>29</v>
      </c>
      <c r="C17" s="417"/>
      <c r="D17" s="103" t="s">
        <v>42</v>
      </c>
      <c r="E17" s="418"/>
      <c r="F17" s="417"/>
      <c r="G17" s="420"/>
      <c r="H17" s="218" t="s">
        <v>3</v>
      </c>
      <c r="I17" s="422"/>
      <c r="J17" s="86" t="s">
        <v>43</v>
      </c>
      <c r="K17" s="22" t="s">
        <v>29</v>
      </c>
      <c r="L17" s="417"/>
      <c r="M17" s="103" t="s">
        <v>42</v>
      </c>
      <c r="N17" s="418"/>
      <c r="O17" s="417"/>
      <c r="P17" s="417"/>
      <c r="Q17" s="104" t="s">
        <v>3</v>
      </c>
      <c r="R17" s="427"/>
      <c r="S17" s="224"/>
    </row>
    <row r="18" spans="1:19" x14ac:dyDescent="0.25">
      <c r="A18" s="242"/>
      <c r="B18" s="243"/>
      <c r="C18" s="267">
        <f>'YR 1'!C18</f>
        <v>0</v>
      </c>
      <c r="D18" s="267">
        <f>'YR 1'!D18</f>
        <v>0</v>
      </c>
      <c r="E18" s="204">
        <f>'YR 1'!E18</f>
        <v>0</v>
      </c>
      <c r="F18" s="24"/>
      <c r="G18" s="204">
        <f t="shared" ref="G18:G23" si="7">F18*E18</f>
        <v>0</v>
      </c>
      <c r="H18" s="204">
        <f>G18*H16</f>
        <v>0</v>
      </c>
      <c r="I18" s="205">
        <f t="shared" ref="I18:I23" si="8">H18+G18</f>
        <v>0</v>
      </c>
      <c r="J18" s="87"/>
      <c r="K18" s="30"/>
      <c r="L18" s="267">
        <f>'YR 1'!L18</f>
        <v>0</v>
      </c>
      <c r="M18" s="267">
        <f>'YR 1'!M18</f>
        <v>0</v>
      </c>
      <c r="N18" s="204">
        <f>'YR 1'!N18</f>
        <v>0</v>
      </c>
      <c r="O18" s="31"/>
      <c r="P18" s="204">
        <f t="shared" ref="P18:P23" si="9">O18*N18</f>
        <v>0</v>
      </c>
      <c r="Q18" s="204">
        <f>P18*Q16</f>
        <v>0</v>
      </c>
      <c r="R18" s="206">
        <f t="shared" ref="R18:R23" si="10">Q18+P18</f>
        <v>0</v>
      </c>
      <c r="S18" s="223">
        <f>'YR 1'!S18</f>
        <v>0</v>
      </c>
    </row>
    <row r="19" spans="1:19" x14ac:dyDescent="0.25">
      <c r="A19" s="242"/>
      <c r="B19" s="243"/>
      <c r="C19" s="267">
        <f>'YR 1'!C19</f>
        <v>0</v>
      </c>
      <c r="D19" s="267">
        <f>'YR 1'!D19</f>
        <v>0</v>
      </c>
      <c r="E19" s="204">
        <f>'YR 1'!E19</f>
        <v>0</v>
      </c>
      <c r="F19" s="24"/>
      <c r="G19" s="204">
        <f t="shared" si="7"/>
        <v>0</v>
      </c>
      <c r="H19" s="204">
        <f>G19*H16</f>
        <v>0</v>
      </c>
      <c r="I19" s="205">
        <f t="shared" si="8"/>
        <v>0</v>
      </c>
      <c r="J19" s="87"/>
      <c r="K19" s="30"/>
      <c r="L19" s="267">
        <f>'YR 1'!L19</f>
        <v>0</v>
      </c>
      <c r="M19" s="267">
        <f>'YR 1'!M19</f>
        <v>0</v>
      </c>
      <c r="N19" s="204">
        <f>'YR 1'!N19</f>
        <v>0</v>
      </c>
      <c r="O19" s="31"/>
      <c r="P19" s="204">
        <f t="shared" si="9"/>
        <v>0</v>
      </c>
      <c r="Q19" s="204">
        <f>P19*Q16</f>
        <v>0</v>
      </c>
      <c r="R19" s="206">
        <f t="shared" si="10"/>
        <v>0</v>
      </c>
      <c r="S19" s="223">
        <f>'YR 1'!S19</f>
        <v>0</v>
      </c>
    </row>
    <row r="20" spans="1:19" x14ac:dyDescent="0.25">
      <c r="A20" s="242"/>
      <c r="B20" s="243"/>
      <c r="C20" s="267">
        <f>'YR 1'!C20</f>
        <v>0</v>
      </c>
      <c r="D20" s="267">
        <f>'YR 1'!D20</f>
        <v>0</v>
      </c>
      <c r="E20" s="204">
        <f>'YR 1'!E20</f>
        <v>0</v>
      </c>
      <c r="F20" s="24"/>
      <c r="G20" s="204">
        <f t="shared" si="7"/>
        <v>0</v>
      </c>
      <c r="H20" s="204">
        <f>G20*H16</f>
        <v>0</v>
      </c>
      <c r="I20" s="205">
        <f t="shared" si="8"/>
        <v>0</v>
      </c>
      <c r="J20" s="87"/>
      <c r="K20" s="30"/>
      <c r="L20" s="267">
        <f>'YR 1'!L20</f>
        <v>0</v>
      </c>
      <c r="M20" s="267">
        <f>'YR 1'!M20</f>
        <v>0</v>
      </c>
      <c r="N20" s="204">
        <f>'YR 1'!N20</f>
        <v>0</v>
      </c>
      <c r="O20" s="31"/>
      <c r="P20" s="204">
        <f t="shared" si="9"/>
        <v>0</v>
      </c>
      <c r="Q20" s="204">
        <f>P20*Q16</f>
        <v>0</v>
      </c>
      <c r="R20" s="206">
        <f t="shared" si="10"/>
        <v>0</v>
      </c>
      <c r="S20" s="223">
        <f>'YR 1'!S19</f>
        <v>0</v>
      </c>
    </row>
    <row r="21" spans="1:19" x14ac:dyDescent="0.25">
      <c r="A21" s="242"/>
      <c r="B21" s="243"/>
      <c r="C21" s="267">
        <f>'YR 1'!C21</f>
        <v>0</v>
      </c>
      <c r="D21" s="267">
        <f>'YR 1'!D21</f>
        <v>0</v>
      </c>
      <c r="E21" s="204">
        <f>'YR 1'!E21</f>
        <v>0</v>
      </c>
      <c r="F21" s="24"/>
      <c r="G21" s="204">
        <f t="shared" si="7"/>
        <v>0</v>
      </c>
      <c r="H21" s="204">
        <f>G21*H16</f>
        <v>0</v>
      </c>
      <c r="I21" s="205">
        <f t="shared" si="8"/>
        <v>0</v>
      </c>
      <c r="J21" s="87"/>
      <c r="K21" s="30"/>
      <c r="L21" s="267">
        <f>'YR 1'!L21</f>
        <v>0</v>
      </c>
      <c r="M21" s="267">
        <f>'YR 1'!M21</f>
        <v>0</v>
      </c>
      <c r="N21" s="204">
        <f>'YR 1'!N21</f>
        <v>0</v>
      </c>
      <c r="O21" s="31"/>
      <c r="P21" s="204">
        <f t="shared" si="9"/>
        <v>0</v>
      </c>
      <c r="Q21" s="204">
        <f>P21*Q16</f>
        <v>0</v>
      </c>
      <c r="R21" s="206">
        <f t="shared" si="10"/>
        <v>0</v>
      </c>
      <c r="S21" s="221">
        <f>'YR 1'!S21</f>
        <v>0</v>
      </c>
    </row>
    <row r="22" spans="1:19" x14ac:dyDescent="0.25">
      <c r="A22" s="242"/>
      <c r="B22" s="243"/>
      <c r="C22" s="267">
        <f>'YR 1'!C22</f>
        <v>0</v>
      </c>
      <c r="D22" s="267">
        <f>'YR 1'!D22</f>
        <v>0</v>
      </c>
      <c r="E22" s="204">
        <f>'YR 1'!E22</f>
        <v>0</v>
      </c>
      <c r="F22" s="24"/>
      <c r="G22" s="204">
        <f t="shared" si="7"/>
        <v>0</v>
      </c>
      <c r="H22" s="204">
        <f>G22*H16</f>
        <v>0</v>
      </c>
      <c r="I22" s="205">
        <f t="shared" si="8"/>
        <v>0</v>
      </c>
      <c r="J22" s="87"/>
      <c r="K22" s="30"/>
      <c r="L22" s="267">
        <f>'YR 1'!L22</f>
        <v>0</v>
      </c>
      <c r="M22" s="267">
        <f>'YR 1'!M22</f>
        <v>0</v>
      </c>
      <c r="N22" s="204">
        <f>'YR 1'!N22</f>
        <v>0</v>
      </c>
      <c r="O22" s="31"/>
      <c r="P22" s="204">
        <f t="shared" si="9"/>
        <v>0</v>
      </c>
      <c r="Q22" s="204">
        <f>P22*Q16</f>
        <v>0</v>
      </c>
      <c r="R22" s="206">
        <f t="shared" si="10"/>
        <v>0</v>
      </c>
      <c r="S22" s="221">
        <f>'YR 1'!S22</f>
        <v>0</v>
      </c>
    </row>
    <row r="23" spans="1:19" x14ac:dyDescent="0.25">
      <c r="A23" s="242"/>
      <c r="B23" s="243"/>
      <c r="C23" s="267">
        <f>'YR 1'!C23</f>
        <v>0</v>
      </c>
      <c r="D23" s="267">
        <f>'YR 1'!D23</f>
        <v>0</v>
      </c>
      <c r="E23" s="204">
        <f>'YR 1'!E23</f>
        <v>0</v>
      </c>
      <c r="F23" s="24"/>
      <c r="G23" s="204">
        <f t="shared" si="7"/>
        <v>0</v>
      </c>
      <c r="H23" s="204">
        <f>G23*H16</f>
        <v>0</v>
      </c>
      <c r="I23" s="205">
        <f t="shared" si="8"/>
        <v>0</v>
      </c>
      <c r="J23" s="87"/>
      <c r="K23" s="30"/>
      <c r="L23" s="267">
        <f>'YR 1'!L23</f>
        <v>0</v>
      </c>
      <c r="M23" s="267">
        <f>'YR 1'!M23</f>
        <v>0</v>
      </c>
      <c r="N23" s="204">
        <f>'YR 1'!N23</f>
        <v>0</v>
      </c>
      <c r="O23" s="31"/>
      <c r="P23" s="204">
        <f t="shared" si="9"/>
        <v>0</v>
      </c>
      <c r="Q23" s="204">
        <f>P23*Q16</f>
        <v>0</v>
      </c>
      <c r="R23" s="206">
        <f t="shared" si="10"/>
        <v>0</v>
      </c>
      <c r="S23" s="222">
        <f>'YR 1'!S23</f>
        <v>0</v>
      </c>
    </row>
    <row r="24" spans="1:19" ht="15.75" x14ac:dyDescent="0.25">
      <c r="A24" s="7"/>
      <c r="B24" s="8"/>
      <c r="C24" s="25"/>
      <c r="D24" s="25"/>
      <c r="E24" s="36" t="s">
        <v>12</v>
      </c>
      <c r="F24" s="26"/>
      <c r="G24" s="27">
        <f>SUM(G18:G23)</f>
        <v>0</v>
      </c>
      <c r="H24" s="27">
        <f>SUM(H18:H23)</f>
        <v>0</v>
      </c>
      <c r="I24" s="28">
        <f>SUM(I18:I23)</f>
        <v>0</v>
      </c>
      <c r="J24" s="29"/>
      <c r="K24" s="29"/>
      <c r="L24" s="37"/>
      <c r="M24" s="37"/>
      <c r="N24" s="36" t="s">
        <v>12</v>
      </c>
      <c r="O24" s="37"/>
      <c r="P24" s="44">
        <f>SUM(P18:P23)</f>
        <v>0</v>
      </c>
      <c r="Q24" s="44">
        <f>SUM(Q18:Q23)</f>
        <v>0</v>
      </c>
      <c r="R24" s="79">
        <f>SUM(R18:R23)</f>
        <v>0</v>
      </c>
      <c r="S24" s="224"/>
    </row>
    <row r="25" spans="1:19" ht="18.75" x14ac:dyDescent="0.3">
      <c r="A25" s="19" t="s">
        <v>20</v>
      </c>
      <c r="B25" s="12"/>
      <c r="C25" s="13"/>
      <c r="D25" s="13"/>
      <c r="E25" s="13"/>
      <c r="F25" s="13"/>
      <c r="G25" s="13"/>
      <c r="H25" s="14"/>
      <c r="I25" s="66"/>
      <c r="J25" s="85" t="s">
        <v>20</v>
      </c>
      <c r="K25" s="12"/>
      <c r="L25" s="13"/>
      <c r="M25" s="13"/>
      <c r="N25" s="13"/>
      <c r="O25" s="13"/>
      <c r="P25" s="13"/>
      <c r="Q25" s="14"/>
      <c r="R25" s="78"/>
      <c r="S25" s="224"/>
    </row>
    <row r="26" spans="1:19" ht="15.75" customHeight="1" x14ac:dyDescent="0.25">
      <c r="A26" s="416" t="s">
        <v>14</v>
      </c>
      <c r="B26" s="388"/>
      <c r="C26" s="374" t="s">
        <v>0</v>
      </c>
      <c r="D26" s="333"/>
      <c r="E26" s="389" t="s">
        <v>45</v>
      </c>
      <c r="F26" s="374" t="s">
        <v>1</v>
      </c>
      <c r="G26" s="374" t="s">
        <v>2</v>
      </c>
      <c r="H26" s="109"/>
      <c r="I26" s="436" t="s">
        <v>4</v>
      </c>
      <c r="J26" s="416" t="s">
        <v>14</v>
      </c>
      <c r="K26" s="388"/>
      <c r="L26" s="374" t="s">
        <v>0</v>
      </c>
      <c r="M26" s="333"/>
      <c r="N26" s="389" t="s">
        <v>45</v>
      </c>
      <c r="O26" s="374" t="s">
        <v>1</v>
      </c>
      <c r="P26" s="374" t="s">
        <v>2</v>
      </c>
      <c r="Q26" s="109"/>
      <c r="R26" s="426" t="s">
        <v>4</v>
      </c>
      <c r="S26" s="224"/>
    </row>
    <row r="27" spans="1:19" ht="26.25" x14ac:dyDescent="0.25">
      <c r="A27" s="21" t="s">
        <v>18</v>
      </c>
      <c r="B27" s="22" t="s">
        <v>17</v>
      </c>
      <c r="C27" s="417"/>
      <c r="D27" s="103" t="s">
        <v>42</v>
      </c>
      <c r="E27" s="435"/>
      <c r="F27" s="417"/>
      <c r="G27" s="417"/>
      <c r="H27" s="110" t="s">
        <v>21</v>
      </c>
      <c r="I27" s="437"/>
      <c r="J27" s="86" t="s">
        <v>18</v>
      </c>
      <c r="K27" s="22" t="s">
        <v>17</v>
      </c>
      <c r="L27" s="417"/>
      <c r="M27" s="103" t="s">
        <v>42</v>
      </c>
      <c r="N27" s="435"/>
      <c r="O27" s="417"/>
      <c r="P27" s="417"/>
      <c r="Q27" s="110" t="s">
        <v>21</v>
      </c>
      <c r="R27" s="427"/>
      <c r="S27" s="224"/>
    </row>
    <row r="28" spans="1:19" x14ac:dyDescent="0.25">
      <c r="A28" s="242"/>
      <c r="B28" s="243"/>
      <c r="C28" s="267">
        <f>'YR 1'!C28</f>
        <v>0</v>
      </c>
      <c r="D28" s="267">
        <f>'YR 1'!D28</f>
        <v>0</v>
      </c>
      <c r="E28" s="46"/>
      <c r="F28" s="24"/>
      <c r="G28" s="23"/>
      <c r="H28" s="46"/>
      <c r="I28" s="205">
        <f>G28</f>
        <v>0</v>
      </c>
      <c r="J28" s="244"/>
      <c r="K28" s="245"/>
      <c r="L28" s="267">
        <f>'YR 1'!L28</f>
        <v>0</v>
      </c>
      <c r="M28" s="267">
        <f>'YR 1'!M28</f>
        <v>0</v>
      </c>
      <c r="N28" s="46"/>
      <c r="O28" s="31"/>
      <c r="P28" s="32"/>
      <c r="Q28" s="46"/>
      <c r="R28" s="206">
        <f>P28</f>
        <v>0</v>
      </c>
      <c r="S28" s="223">
        <f>'YR 1'!S28</f>
        <v>0</v>
      </c>
    </row>
    <row r="29" spans="1:19" x14ac:dyDescent="0.25">
      <c r="A29" s="242"/>
      <c r="B29" s="243"/>
      <c r="C29" s="267">
        <f>'YR 1'!C29</f>
        <v>0</v>
      </c>
      <c r="D29" s="267">
        <f>'YR 1'!D29</f>
        <v>0</v>
      </c>
      <c r="E29" s="46"/>
      <c r="F29" s="24"/>
      <c r="G29" s="23"/>
      <c r="H29" s="46"/>
      <c r="I29" s="205">
        <f>G29</f>
        <v>0</v>
      </c>
      <c r="J29" s="244"/>
      <c r="K29" s="245"/>
      <c r="L29" s="267">
        <f>'YR 1'!L29</f>
        <v>0</v>
      </c>
      <c r="M29" s="267">
        <f>'YR 1'!M29</f>
        <v>0</v>
      </c>
      <c r="N29" s="46"/>
      <c r="O29" s="31"/>
      <c r="P29" s="32"/>
      <c r="Q29" s="46"/>
      <c r="R29" s="206">
        <f>P29</f>
        <v>0</v>
      </c>
      <c r="S29" s="221">
        <f>'YR 1'!S29</f>
        <v>0</v>
      </c>
    </row>
    <row r="30" spans="1:19" x14ac:dyDescent="0.25">
      <c r="A30" s="242"/>
      <c r="B30" s="243"/>
      <c r="C30" s="267">
        <f>'YR 1'!C30</f>
        <v>0</v>
      </c>
      <c r="D30" s="267">
        <f>'YR 1'!D30</f>
        <v>0</v>
      </c>
      <c r="E30" s="46"/>
      <c r="F30" s="24"/>
      <c r="G30" s="23"/>
      <c r="H30" s="46"/>
      <c r="I30" s="205">
        <f>G30</f>
        <v>0</v>
      </c>
      <c r="J30" s="244"/>
      <c r="K30" s="245"/>
      <c r="L30" s="267">
        <f>'YR 1'!L30</f>
        <v>0</v>
      </c>
      <c r="M30" s="267">
        <f>'YR 1'!M30</f>
        <v>0</v>
      </c>
      <c r="N30" s="46"/>
      <c r="O30" s="31"/>
      <c r="P30" s="32"/>
      <c r="Q30" s="46"/>
      <c r="R30" s="206">
        <f>P30</f>
        <v>0</v>
      </c>
      <c r="S30" s="221">
        <f>'YR 1'!S30</f>
        <v>0</v>
      </c>
    </row>
    <row r="31" spans="1:19" x14ac:dyDescent="0.25">
      <c r="A31" s="242"/>
      <c r="B31" s="243"/>
      <c r="C31" s="267">
        <f>'YR 1'!C31</f>
        <v>0</v>
      </c>
      <c r="D31" s="267">
        <f>'YR 1'!D31</f>
        <v>0</v>
      </c>
      <c r="E31" s="46"/>
      <c r="F31" s="24"/>
      <c r="G31" s="23"/>
      <c r="H31" s="46"/>
      <c r="I31" s="205">
        <f>G31</f>
        <v>0</v>
      </c>
      <c r="J31" s="244"/>
      <c r="K31" s="245"/>
      <c r="L31" s="267">
        <f>'YR 1'!L31</f>
        <v>0</v>
      </c>
      <c r="M31" s="267">
        <f>'YR 1'!M31</f>
        <v>0</v>
      </c>
      <c r="N31" s="46"/>
      <c r="O31" s="31"/>
      <c r="P31" s="32"/>
      <c r="Q31" s="46"/>
      <c r="R31" s="206">
        <f>P31</f>
        <v>0</v>
      </c>
      <c r="S31" s="222">
        <f>'YR 1'!S31</f>
        <v>0</v>
      </c>
    </row>
    <row r="32" spans="1:19" ht="15.75" x14ac:dyDescent="0.25">
      <c r="A32" s="7"/>
      <c r="B32" s="8"/>
      <c r="C32" s="25"/>
      <c r="D32" s="25"/>
      <c r="E32" s="36" t="s">
        <v>12</v>
      </c>
      <c r="F32" s="26"/>
      <c r="G32" s="44">
        <f>SUM(G28:G31)</f>
        <v>0</v>
      </c>
      <c r="H32" s="47"/>
      <c r="I32" s="45">
        <f>SUM(I28:I31)</f>
        <v>0</v>
      </c>
      <c r="J32" s="29"/>
      <c r="K32" s="29"/>
      <c r="L32" s="37"/>
      <c r="M32" s="37"/>
      <c r="N32" s="36" t="s">
        <v>12</v>
      </c>
      <c r="O32" s="37"/>
      <c r="P32" s="44">
        <f>SUM(P28:P31)</f>
        <v>0</v>
      </c>
      <c r="Q32" s="47"/>
      <c r="R32" s="79">
        <f>SUM(R28:R31)</f>
        <v>0</v>
      </c>
      <c r="S32" s="224"/>
    </row>
    <row r="33" spans="1:19" ht="18.75" x14ac:dyDescent="0.3">
      <c r="A33" s="20" t="s">
        <v>22</v>
      </c>
      <c r="B33" s="9"/>
      <c r="C33" s="10"/>
      <c r="D33" s="10"/>
      <c r="E33" s="10"/>
      <c r="F33" s="10"/>
      <c r="G33" s="10"/>
      <c r="H33" s="11"/>
      <c r="I33" s="67"/>
      <c r="J33" s="73" t="s">
        <v>13</v>
      </c>
      <c r="K33" s="9"/>
      <c r="L33" s="10"/>
      <c r="M33" s="10"/>
      <c r="N33" s="10"/>
      <c r="O33" s="10"/>
      <c r="P33" s="10"/>
      <c r="Q33" s="11"/>
      <c r="R33" s="74"/>
      <c r="S33" s="224"/>
    </row>
    <row r="34" spans="1:19" ht="15.75" customHeight="1" x14ac:dyDescent="0.25">
      <c r="A34" s="416" t="s">
        <v>14</v>
      </c>
      <c r="B34" s="388"/>
      <c r="C34" s="374" t="s">
        <v>0</v>
      </c>
      <c r="D34" s="333"/>
      <c r="E34" s="389" t="s">
        <v>45</v>
      </c>
      <c r="F34" s="374" t="s">
        <v>1</v>
      </c>
      <c r="G34" s="374" t="s">
        <v>2</v>
      </c>
      <c r="H34" s="109"/>
      <c r="I34" s="436" t="s">
        <v>4</v>
      </c>
      <c r="J34" s="416" t="s">
        <v>14</v>
      </c>
      <c r="K34" s="388"/>
      <c r="L34" s="374" t="s">
        <v>0</v>
      </c>
      <c r="M34" s="333"/>
      <c r="N34" s="389" t="s">
        <v>45</v>
      </c>
      <c r="O34" s="374" t="s">
        <v>1</v>
      </c>
      <c r="P34" s="374" t="s">
        <v>2</v>
      </c>
      <c r="Q34" s="109"/>
      <c r="R34" s="426" t="s">
        <v>4</v>
      </c>
      <c r="S34" s="224"/>
    </row>
    <row r="35" spans="1:19" ht="26.25" x14ac:dyDescent="0.25">
      <c r="A35" s="21" t="s">
        <v>18</v>
      </c>
      <c r="B35" s="22" t="s">
        <v>17</v>
      </c>
      <c r="C35" s="417"/>
      <c r="D35" s="103" t="s">
        <v>42</v>
      </c>
      <c r="E35" s="435"/>
      <c r="F35" s="417"/>
      <c r="G35" s="417"/>
      <c r="H35" s="110" t="s">
        <v>21</v>
      </c>
      <c r="I35" s="437"/>
      <c r="J35" s="99" t="s">
        <v>18</v>
      </c>
      <c r="K35" s="100" t="s">
        <v>17</v>
      </c>
      <c r="L35" s="417"/>
      <c r="M35" s="103" t="s">
        <v>42</v>
      </c>
      <c r="N35" s="435"/>
      <c r="O35" s="417"/>
      <c r="P35" s="417"/>
      <c r="Q35" s="110" t="s">
        <v>21</v>
      </c>
      <c r="R35" s="427"/>
      <c r="S35" s="224"/>
    </row>
    <row r="36" spans="1:19" x14ac:dyDescent="0.25">
      <c r="A36" s="242"/>
      <c r="B36" s="243"/>
      <c r="C36" s="267">
        <f>'YR 1'!C36</f>
        <v>0</v>
      </c>
      <c r="D36" s="267">
        <f>'YR 1'!D36</f>
        <v>0</v>
      </c>
      <c r="E36" s="46"/>
      <c r="F36" s="24"/>
      <c r="G36" s="23"/>
      <c r="H36" s="46"/>
      <c r="I36" s="205">
        <f>G36</f>
        <v>0</v>
      </c>
      <c r="J36" s="244"/>
      <c r="K36" s="245"/>
      <c r="L36" s="267">
        <f>'YR 1'!L36</f>
        <v>0</v>
      </c>
      <c r="M36" s="267">
        <f>'YR 1'!M36</f>
        <v>0</v>
      </c>
      <c r="N36" s="46"/>
      <c r="O36" s="31"/>
      <c r="P36" s="32"/>
      <c r="Q36" s="46"/>
      <c r="R36" s="206">
        <f>P36</f>
        <v>0</v>
      </c>
      <c r="S36" s="223">
        <f>'YR 1'!S36</f>
        <v>0</v>
      </c>
    </row>
    <row r="37" spans="1:19" x14ac:dyDescent="0.25">
      <c r="A37" s="242"/>
      <c r="B37" s="243"/>
      <c r="C37" s="267">
        <f>'YR 1'!C37</f>
        <v>0</v>
      </c>
      <c r="D37" s="267">
        <f>'YR 1'!D37</f>
        <v>0</v>
      </c>
      <c r="E37" s="46"/>
      <c r="F37" s="24"/>
      <c r="G37" s="23"/>
      <c r="H37" s="46"/>
      <c r="I37" s="205">
        <f>G37</f>
        <v>0</v>
      </c>
      <c r="J37" s="244"/>
      <c r="K37" s="245"/>
      <c r="L37" s="267">
        <f>'YR 1'!L37</f>
        <v>0</v>
      </c>
      <c r="M37" s="267">
        <f>'YR 1'!M37</f>
        <v>0</v>
      </c>
      <c r="N37" s="46"/>
      <c r="O37" s="31"/>
      <c r="P37" s="32"/>
      <c r="Q37" s="46"/>
      <c r="R37" s="206">
        <f>P37</f>
        <v>0</v>
      </c>
      <c r="S37" s="221">
        <f>'YR 1'!S37</f>
        <v>0</v>
      </c>
    </row>
    <row r="38" spans="1:19" x14ac:dyDescent="0.25">
      <c r="A38" s="242"/>
      <c r="B38" s="243"/>
      <c r="C38" s="267">
        <f>'YR 1'!C38</f>
        <v>0</v>
      </c>
      <c r="D38" s="267">
        <f>'YR 1'!D38</f>
        <v>0</v>
      </c>
      <c r="E38" s="46"/>
      <c r="F38" s="24"/>
      <c r="G38" s="23"/>
      <c r="H38" s="46"/>
      <c r="I38" s="205">
        <f>G38</f>
        <v>0</v>
      </c>
      <c r="J38" s="244"/>
      <c r="K38" s="245"/>
      <c r="L38" s="267">
        <f>'YR 1'!L38</f>
        <v>0</v>
      </c>
      <c r="M38" s="267">
        <f>'YR 1'!M38</f>
        <v>0</v>
      </c>
      <c r="N38" s="46"/>
      <c r="O38" s="31"/>
      <c r="P38" s="32"/>
      <c r="Q38" s="46"/>
      <c r="R38" s="206">
        <f>P38</f>
        <v>0</v>
      </c>
      <c r="S38" s="221">
        <f>'YR 1'!S38</f>
        <v>0</v>
      </c>
    </row>
    <row r="39" spans="1:19" x14ac:dyDescent="0.25">
      <c r="A39" s="242"/>
      <c r="B39" s="243"/>
      <c r="C39" s="267">
        <f>'YR 1'!C39</f>
        <v>0</v>
      </c>
      <c r="D39" s="267">
        <f>'YR 1'!D39</f>
        <v>0</v>
      </c>
      <c r="E39" s="46"/>
      <c r="F39" s="24"/>
      <c r="G39" s="23"/>
      <c r="H39" s="46"/>
      <c r="I39" s="205">
        <f>G39</f>
        <v>0</v>
      </c>
      <c r="J39" s="244"/>
      <c r="K39" s="245"/>
      <c r="L39" s="267">
        <f>'YR 1'!L39</f>
        <v>0</v>
      </c>
      <c r="M39" s="267">
        <f>'YR 1'!M39</f>
        <v>0</v>
      </c>
      <c r="N39" s="46"/>
      <c r="O39" s="31"/>
      <c r="P39" s="32"/>
      <c r="Q39" s="46"/>
      <c r="R39" s="206">
        <f>P39</f>
        <v>0</v>
      </c>
      <c r="S39" s="222">
        <f>'YR 1'!S39</f>
        <v>0</v>
      </c>
    </row>
    <row r="40" spans="1:19" ht="15.75" x14ac:dyDescent="0.25">
      <c r="A40" s="7"/>
      <c r="B40" s="8"/>
      <c r="C40" s="25"/>
      <c r="D40" s="25"/>
      <c r="E40" s="36" t="s">
        <v>12</v>
      </c>
      <c r="F40" s="26"/>
      <c r="G40" s="48">
        <f>SUM(G36:G39)</f>
        <v>0</v>
      </c>
      <c r="H40" s="49"/>
      <c r="I40" s="50">
        <f>SUM(I36:I39)</f>
        <v>0</v>
      </c>
      <c r="J40" s="29"/>
      <c r="K40" s="29"/>
      <c r="L40" s="37"/>
      <c r="M40" s="37"/>
      <c r="N40" s="36" t="s">
        <v>12</v>
      </c>
      <c r="O40" s="37"/>
      <c r="P40" s="51">
        <f>SUM(P36:P39)</f>
        <v>0</v>
      </c>
      <c r="Q40" s="47"/>
      <c r="R40" s="80">
        <f>SUM(R36:R39)</f>
        <v>0</v>
      </c>
      <c r="S40" s="224"/>
    </row>
    <row r="41" spans="1:19" ht="26.25" customHeight="1" thickBot="1" x14ac:dyDescent="0.3">
      <c r="A41" s="5"/>
      <c r="B41" s="6" t="s">
        <v>16</v>
      </c>
      <c r="C41" s="39"/>
      <c r="D41" s="39"/>
      <c r="E41" s="40"/>
      <c r="F41" s="40"/>
      <c r="G41" s="42">
        <f>G40+G32+G24+G14</f>
        <v>0</v>
      </c>
      <c r="H41" s="42">
        <f>H40+H32+H24+H14</f>
        <v>0</v>
      </c>
      <c r="I41" s="43">
        <f>I40+I32+I24+I14</f>
        <v>0</v>
      </c>
      <c r="J41" s="88"/>
      <c r="K41" s="6" t="s">
        <v>15</v>
      </c>
      <c r="L41" s="39"/>
      <c r="M41" s="39"/>
      <c r="N41" s="41"/>
      <c r="O41" s="41"/>
      <c r="P41" s="42">
        <f>P40+P32+P24+P14</f>
        <v>0</v>
      </c>
      <c r="Q41" s="42">
        <f>Q40+Q32+Q24+Q14</f>
        <v>0</v>
      </c>
      <c r="R41" s="81">
        <f>R40+R32+R24+R14</f>
        <v>0</v>
      </c>
      <c r="S41" s="224"/>
    </row>
    <row r="42" spans="1:19" ht="18.75" x14ac:dyDescent="0.3">
      <c r="A42" s="53" t="s">
        <v>25</v>
      </c>
      <c r="B42" s="54"/>
      <c r="C42" s="55"/>
      <c r="D42" s="55"/>
      <c r="E42" s="55"/>
      <c r="F42" s="55"/>
      <c r="G42" s="55"/>
      <c r="H42" s="56"/>
      <c r="I42" s="68" t="s">
        <v>176</v>
      </c>
      <c r="J42" s="89" t="s">
        <v>25</v>
      </c>
      <c r="K42" s="54"/>
      <c r="L42" s="55"/>
      <c r="M42" s="55"/>
      <c r="N42" s="55"/>
      <c r="O42" s="55"/>
      <c r="P42" s="55"/>
      <c r="Q42" s="56"/>
      <c r="R42" s="82" t="s">
        <v>176</v>
      </c>
      <c r="S42" s="271"/>
    </row>
    <row r="43" spans="1:19" x14ac:dyDescent="0.25">
      <c r="A43" s="352"/>
      <c r="B43" s="353"/>
      <c r="C43" s="353"/>
      <c r="D43" s="353"/>
      <c r="E43" s="353"/>
      <c r="F43" s="353"/>
      <c r="G43" s="353"/>
      <c r="H43" s="353"/>
      <c r="I43" s="203"/>
      <c r="J43" s="350"/>
      <c r="K43" s="351"/>
      <c r="L43" s="351"/>
      <c r="M43" s="351"/>
      <c r="N43" s="351"/>
      <c r="O43" s="351"/>
      <c r="P43" s="351"/>
      <c r="Q43" s="351"/>
      <c r="R43" s="76"/>
      <c r="S43" s="221">
        <f>'YR 1'!S43</f>
        <v>0</v>
      </c>
    </row>
    <row r="44" spans="1:19" x14ac:dyDescent="0.25">
      <c r="A44" s="352"/>
      <c r="B44" s="353"/>
      <c r="C44" s="353"/>
      <c r="D44" s="353"/>
      <c r="E44" s="353"/>
      <c r="F44" s="353"/>
      <c r="G44" s="353"/>
      <c r="H44" s="353"/>
      <c r="I44" s="203"/>
      <c r="J44" s="350"/>
      <c r="K44" s="351"/>
      <c r="L44" s="351"/>
      <c r="M44" s="351"/>
      <c r="N44" s="351"/>
      <c r="O44" s="351"/>
      <c r="P44" s="351"/>
      <c r="Q44" s="351"/>
      <c r="R44" s="76"/>
      <c r="S44" s="221">
        <f>'YR 1'!S44</f>
        <v>0</v>
      </c>
    </row>
    <row r="45" spans="1:19" x14ac:dyDescent="0.25">
      <c r="A45" s="352"/>
      <c r="B45" s="353"/>
      <c r="C45" s="353"/>
      <c r="D45" s="353"/>
      <c r="E45" s="353"/>
      <c r="F45" s="353"/>
      <c r="G45" s="353"/>
      <c r="H45" s="353"/>
      <c r="I45" s="203"/>
      <c r="J45" s="350"/>
      <c r="K45" s="351"/>
      <c r="L45" s="351"/>
      <c r="M45" s="351"/>
      <c r="N45" s="351"/>
      <c r="O45" s="351"/>
      <c r="P45" s="351"/>
      <c r="Q45" s="351"/>
      <c r="R45" s="76"/>
      <c r="S45" s="221">
        <f>'YR 1'!S45</f>
        <v>0</v>
      </c>
    </row>
    <row r="46" spans="1:19" x14ac:dyDescent="0.25">
      <c r="A46" s="352"/>
      <c r="B46" s="353"/>
      <c r="C46" s="353"/>
      <c r="D46" s="353"/>
      <c r="E46" s="353"/>
      <c r="F46" s="353"/>
      <c r="G46" s="353"/>
      <c r="H46" s="353"/>
      <c r="I46" s="203"/>
      <c r="J46" s="350"/>
      <c r="K46" s="351"/>
      <c r="L46" s="351"/>
      <c r="M46" s="351"/>
      <c r="N46" s="351"/>
      <c r="O46" s="351"/>
      <c r="P46" s="351"/>
      <c r="Q46" s="351"/>
      <c r="R46" s="76"/>
      <c r="S46" s="221">
        <f>'YR 1'!S46</f>
        <v>0</v>
      </c>
    </row>
    <row r="47" spans="1:19" ht="16.5" thickBot="1" x14ac:dyDescent="0.3">
      <c r="A47" s="7"/>
      <c r="B47" s="8"/>
      <c r="C47" s="8"/>
      <c r="D47" s="8"/>
      <c r="E47" s="36" t="s">
        <v>12</v>
      </c>
      <c r="F47" s="207"/>
      <c r="G47" s="207"/>
      <c r="H47" s="207"/>
      <c r="I47" s="205">
        <f>SUM(I43:I46)</f>
        <v>0</v>
      </c>
      <c r="J47" s="1"/>
      <c r="K47" s="1"/>
      <c r="L47" s="1"/>
      <c r="M47" s="1"/>
      <c r="N47" s="36" t="s">
        <v>12</v>
      </c>
      <c r="O47" s="215"/>
      <c r="P47" s="215"/>
      <c r="Q47" s="215"/>
      <c r="R47" s="206">
        <f>SUM(R43:R46)</f>
        <v>0</v>
      </c>
      <c r="S47" s="271"/>
    </row>
    <row r="48" spans="1:19" ht="18.75" x14ac:dyDescent="0.3">
      <c r="A48" s="64" t="s">
        <v>26</v>
      </c>
      <c r="B48" s="61"/>
      <c r="C48" s="62"/>
      <c r="D48" s="62"/>
      <c r="E48" s="62"/>
      <c r="F48" s="62"/>
      <c r="G48" s="62"/>
      <c r="H48" s="63"/>
      <c r="I48" s="69" t="s">
        <v>176</v>
      </c>
      <c r="J48" s="90" t="s">
        <v>26</v>
      </c>
      <c r="K48" s="61"/>
      <c r="L48" s="62"/>
      <c r="M48" s="62"/>
      <c r="N48" s="62"/>
      <c r="O48" s="62"/>
      <c r="P48" s="62"/>
      <c r="Q48" s="63"/>
      <c r="R48" s="83" t="s">
        <v>176</v>
      </c>
      <c r="S48" s="271"/>
    </row>
    <row r="49" spans="1:19" x14ac:dyDescent="0.25">
      <c r="A49" s="352"/>
      <c r="B49" s="353"/>
      <c r="C49" s="353"/>
      <c r="D49" s="353"/>
      <c r="E49" s="353"/>
      <c r="F49" s="353"/>
      <c r="G49" s="353"/>
      <c r="H49" s="353"/>
      <c r="I49" s="203"/>
      <c r="J49" s="350"/>
      <c r="K49" s="351"/>
      <c r="L49" s="351"/>
      <c r="M49" s="351"/>
      <c r="N49" s="351"/>
      <c r="O49" s="351"/>
      <c r="P49" s="351"/>
      <c r="Q49" s="351"/>
      <c r="R49" s="76"/>
      <c r="S49" s="221">
        <f>'YR 1'!S49</f>
        <v>0</v>
      </c>
    </row>
    <row r="50" spans="1:19" x14ac:dyDescent="0.25">
      <c r="A50" s="361"/>
      <c r="B50" s="362"/>
      <c r="C50" s="362"/>
      <c r="D50" s="362"/>
      <c r="E50" s="362"/>
      <c r="F50" s="362"/>
      <c r="G50" s="362"/>
      <c r="H50" s="363"/>
      <c r="I50" s="203"/>
      <c r="J50" s="364"/>
      <c r="K50" s="365"/>
      <c r="L50" s="365"/>
      <c r="M50" s="365"/>
      <c r="N50" s="365"/>
      <c r="O50" s="365"/>
      <c r="P50" s="365"/>
      <c r="Q50" s="350"/>
      <c r="R50" s="76"/>
      <c r="S50" s="221">
        <f>'YR 1'!S50</f>
        <v>0</v>
      </c>
    </row>
    <row r="51" spans="1:19" x14ac:dyDescent="0.25">
      <c r="A51" s="352"/>
      <c r="B51" s="353"/>
      <c r="C51" s="353"/>
      <c r="D51" s="353"/>
      <c r="E51" s="353"/>
      <c r="F51" s="353"/>
      <c r="G51" s="353"/>
      <c r="H51" s="353"/>
      <c r="I51" s="203"/>
      <c r="J51" s="350"/>
      <c r="K51" s="351"/>
      <c r="L51" s="351"/>
      <c r="M51" s="351"/>
      <c r="N51" s="351"/>
      <c r="O51" s="351"/>
      <c r="P51" s="351"/>
      <c r="Q51" s="351"/>
      <c r="R51" s="76"/>
      <c r="S51" s="221">
        <f>'YR 1'!S51</f>
        <v>0</v>
      </c>
    </row>
    <row r="52" spans="1:19" x14ac:dyDescent="0.25">
      <c r="A52" s="352"/>
      <c r="B52" s="353"/>
      <c r="C52" s="353"/>
      <c r="D52" s="353"/>
      <c r="E52" s="353"/>
      <c r="F52" s="353"/>
      <c r="G52" s="353"/>
      <c r="H52" s="353"/>
      <c r="I52" s="203"/>
      <c r="J52" s="350"/>
      <c r="K52" s="351"/>
      <c r="L52" s="351"/>
      <c r="M52" s="351"/>
      <c r="N52" s="351"/>
      <c r="O52" s="351"/>
      <c r="P52" s="351"/>
      <c r="Q52" s="351"/>
      <c r="R52" s="76"/>
      <c r="S52" s="221">
        <f>'YR 1'!S52</f>
        <v>0</v>
      </c>
    </row>
    <row r="53" spans="1:19" ht="16.5" thickBot="1" x14ac:dyDescent="0.3">
      <c r="A53" s="7"/>
      <c r="B53" s="8"/>
      <c r="C53" s="8"/>
      <c r="D53" s="8"/>
      <c r="E53" s="36" t="s">
        <v>12</v>
      </c>
      <c r="F53" s="207"/>
      <c r="G53" s="207"/>
      <c r="H53" s="207"/>
      <c r="I53" s="205">
        <f>SUM(I49:I52)</f>
        <v>0</v>
      </c>
      <c r="J53" s="1"/>
      <c r="K53" s="1"/>
      <c r="L53" s="1"/>
      <c r="M53" s="1"/>
      <c r="N53" s="36" t="s">
        <v>12</v>
      </c>
      <c r="O53" s="215"/>
      <c r="P53" s="215"/>
      <c r="Q53" s="215"/>
      <c r="R53" s="206">
        <f>SUM(R49:R52)</f>
        <v>0</v>
      </c>
      <c r="S53" s="271"/>
    </row>
    <row r="54" spans="1:19" ht="18.75" x14ac:dyDescent="0.3">
      <c r="A54" s="57" t="s">
        <v>191</v>
      </c>
      <c r="B54" s="58"/>
      <c r="C54" s="59"/>
      <c r="D54" s="59"/>
      <c r="E54" s="59"/>
      <c r="F54" s="59"/>
      <c r="G54" s="59"/>
      <c r="H54" s="60"/>
      <c r="I54" s="70" t="s">
        <v>176</v>
      </c>
      <c r="J54" s="91" t="s">
        <v>191</v>
      </c>
      <c r="K54" s="58"/>
      <c r="L54" s="59"/>
      <c r="M54" s="59"/>
      <c r="N54" s="59"/>
      <c r="O54" s="59"/>
      <c r="P54" s="59"/>
      <c r="Q54" s="60"/>
      <c r="R54" s="84" t="s">
        <v>176</v>
      </c>
      <c r="S54" s="271"/>
    </row>
    <row r="55" spans="1:19" x14ac:dyDescent="0.25">
      <c r="A55" s="352"/>
      <c r="B55" s="353"/>
      <c r="C55" s="353"/>
      <c r="D55" s="353"/>
      <c r="E55" s="353"/>
      <c r="F55" s="353"/>
      <c r="G55" s="353"/>
      <c r="H55" s="353"/>
      <c r="I55" s="203"/>
      <c r="J55" s="350"/>
      <c r="K55" s="351"/>
      <c r="L55" s="351"/>
      <c r="M55" s="351"/>
      <c r="N55" s="351"/>
      <c r="O55" s="351"/>
      <c r="P55" s="351"/>
      <c r="Q55" s="351"/>
      <c r="R55" s="76"/>
      <c r="S55" s="221">
        <f>'YR 1'!S55</f>
        <v>0</v>
      </c>
    </row>
    <row r="56" spans="1:19" x14ac:dyDescent="0.25">
      <c r="A56" s="352"/>
      <c r="B56" s="353"/>
      <c r="C56" s="353"/>
      <c r="D56" s="353"/>
      <c r="E56" s="353"/>
      <c r="F56" s="353"/>
      <c r="G56" s="353"/>
      <c r="H56" s="353"/>
      <c r="I56" s="203"/>
      <c r="J56" s="350"/>
      <c r="K56" s="351"/>
      <c r="L56" s="351"/>
      <c r="M56" s="351"/>
      <c r="N56" s="351"/>
      <c r="O56" s="351"/>
      <c r="P56" s="351"/>
      <c r="Q56" s="351"/>
      <c r="R56" s="76"/>
      <c r="S56" s="221">
        <f>'YR 1'!S56</f>
        <v>0</v>
      </c>
    </row>
    <row r="57" spans="1:19" x14ac:dyDescent="0.25">
      <c r="A57" s="352"/>
      <c r="B57" s="353"/>
      <c r="C57" s="353"/>
      <c r="D57" s="353"/>
      <c r="E57" s="353"/>
      <c r="F57" s="353"/>
      <c r="G57" s="353"/>
      <c r="H57" s="353"/>
      <c r="I57" s="203"/>
      <c r="J57" s="350"/>
      <c r="K57" s="351"/>
      <c r="L57" s="351"/>
      <c r="M57" s="351"/>
      <c r="N57" s="351"/>
      <c r="O57" s="351"/>
      <c r="P57" s="351"/>
      <c r="Q57" s="351"/>
      <c r="R57" s="76"/>
      <c r="S57" s="221">
        <f>'YR 1'!S57</f>
        <v>0</v>
      </c>
    </row>
    <row r="58" spans="1:19" ht="16.5" thickBot="1" x14ac:dyDescent="0.3">
      <c r="A58" s="7"/>
      <c r="B58" s="8"/>
      <c r="C58" s="8"/>
      <c r="D58" s="8"/>
      <c r="E58" s="36" t="s">
        <v>12</v>
      </c>
      <c r="F58" s="207"/>
      <c r="G58" s="207"/>
      <c r="H58" s="207"/>
      <c r="I58" s="205">
        <f>SUM(I55:I57)</f>
        <v>0</v>
      </c>
      <c r="J58" s="1"/>
      <c r="K58" s="1"/>
      <c r="L58" s="1"/>
      <c r="M58" s="1"/>
      <c r="N58" s="36" t="s">
        <v>12</v>
      </c>
      <c r="O58" s="215"/>
      <c r="P58" s="215"/>
      <c r="Q58" s="215"/>
      <c r="R58" s="206">
        <f>SUM(R55:R57)</f>
        <v>0</v>
      </c>
      <c r="S58" s="271"/>
    </row>
    <row r="59" spans="1:19" ht="18.75" x14ac:dyDescent="0.3">
      <c r="A59" s="64" t="s">
        <v>190</v>
      </c>
      <c r="B59" s="61"/>
      <c r="C59" s="62"/>
      <c r="D59" s="62"/>
      <c r="E59" s="62"/>
      <c r="F59" s="62"/>
      <c r="G59" s="62"/>
      <c r="H59" s="63"/>
      <c r="I59" s="69" t="s">
        <v>176</v>
      </c>
      <c r="J59" s="90" t="s">
        <v>190</v>
      </c>
      <c r="K59" s="61"/>
      <c r="L59" s="62"/>
      <c r="M59" s="62"/>
      <c r="N59" s="62"/>
      <c r="O59" s="62"/>
      <c r="P59" s="62"/>
      <c r="Q59" s="63"/>
      <c r="R59" s="83" t="s">
        <v>176</v>
      </c>
      <c r="S59" s="271"/>
    </row>
    <row r="60" spans="1:19" x14ac:dyDescent="0.25">
      <c r="A60" s="352"/>
      <c r="B60" s="353"/>
      <c r="C60" s="353"/>
      <c r="D60" s="353"/>
      <c r="E60" s="353"/>
      <c r="F60" s="353"/>
      <c r="G60" s="353"/>
      <c r="H60" s="353"/>
      <c r="I60" s="203"/>
      <c r="J60" s="350"/>
      <c r="K60" s="351"/>
      <c r="L60" s="351"/>
      <c r="M60" s="351"/>
      <c r="N60" s="351"/>
      <c r="O60" s="351"/>
      <c r="P60" s="351"/>
      <c r="Q60" s="351"/>
      <c r="R60" s="76"/>
      <c r="S60" s="221">
        <f>'YR 1'!S60</f>
        <v>0</v>
      </c>
    </row>
    <row r="61" spans="1:19" x14ac:dyDescent="0.25">
      <c r="A61" s="352"/>
      <c r="B61" s="353"/>
      <c r="C61" s="353"/>
      <c r="D61" s="353"/>
      <c r="E61" s="353"/>
      <c r="F61" s="353"/>
      <c r="G61" s="353"/>
      <c r="H61" s="353"/>
      <c r="I61" s="203"/>
      <c r="J61" s="350"/>
      <c r="K61" s="351"/>
      <c r="L61" s="351"/>
      <c r="M61" s="351"/>
      <c r="N61" s="351"/>
      <c r="O61" s="351"/>
      <c r="P61" s="351"/>
      <c r="Q61" s="351"/>
      <c r="R61" s="76"/>
      <c r="S61" s="221">
        <f>'YR 1'!S61</f>
        <v>0</v>
      </c>
    </row>
    <row r="62" spans="1:19" x14ac:dyDescent="0.25">
      <c r="A62" s="352"/>
      <c r="B62" s="353"/>
      <c r="C62" s="353"/>
      <c r="D62" s="353"/>
      <c r="E62" s="353"/>
      <c r="F62" s="353"/>
      <c r="G62" s="353"/>
      <c r="H62" s="353"/>
      <c r="I62" s="203"/>
      <c r="J62" s="350"/>
      <c r="K62" s="351"/>
      <c r="L62" s="351"/>
      <c r="M62" s="351"/>
      <c r="N62" s="351"/>
      <c r="O62" s="351"/>
      <c r="P62" s="351"/>
      <c r="Q62" s="351"/>
      <c r="R62" s="76"/>
      <c r="S62" s="221">
        <f>'YR 1'!S62</f>
        <v>0</v>
      </c>
    </row>
    <row r="63" spans="1:19" ht="16.5" thickBot="1" x14ac:dyDescent="0.3">
      <c r="A63" s="7"/>
      <c r="B63" s="8"/>
      <c r="C63" s="8"/>
      <c r="D63" s="8"/>
      <c r="E63" s="36" t="s">
        <v>12</v>
      </c>
      <c r="F63" s="207"/>
      <c r="G63" s="207"/>
      <c r="H63" s="207"/>
      <c r="I63" s="205">
        <f>SUM(I60:I62)</f>
        <v>0</v>
      </c>
      <c r="J63" s="1"/>
      <c r="K63" s="1"/>
      <c r="L63" s="1"/>
      <c r="M63" s="1"/>
      <c r="N63" s="36" t="s">
        <v>12</v>
      </c>
      <c r="O63" s="215"/>
      <c r="P63" s="215"/>
      <c r="Q63" s="215"/>
      <c r="R63" s="206">
        <f>SUM(R60:R62)</f>
        <v>0</v>
      </c>
      <c r="S63" s="271"/>
    </row>
    <row r="64" spans="1:19" ht="18.75" x14ac:dyDescent="0.3">
      <c r="A64" s="57" t="s">
        <v>66</v>
      </c>
      <c r="B64" s="58"/>
      <c r="C64" s="59"/>
      <c r="D64" s="59"/>
      <c r="E64" s="59"/>
      <c r="F64" s="59"/>
      <c r="G64" s="59"/>
      <c r="H64" s="60"/>
      <c r="I64" s="70" t="s">
        <v>176</v>
      </c>
      <c r="J64" s="57" t="s">
        <v>66</v>
      </c>
      <c r="K64" s="58"/>
      <c r="L64" s="59"/>
      <c r="M64" s="59"/>
      <c r="N64" s="59"/>
      <c r="O64" s="59"/>
      <c r="P64" s="59"/>
      <c r="Q64" s="60"/>
      <c r="R64" s="84" t="s">
        <v>176</v>
      </c>
      <c r="S64" s="271"/>
    </row>
    <row r="65" spans="1:19" x14ac:dyDescent="0.25">
      <c r="A65" s="352"/>
      <c r="B65" s="353"/>
      <c r="C65" s="353"/>
      <c r="D65" s="353"/>
      <c r="E65" s="353"/>
      <c r="F65" s="353"/>
      <c r="G65" s="353"/>
      <c r="H65" s="353"/>
      <c r="I65" s="203"/>
      <c r="J65" s="350"/>
      <c r="K65" s="351"/>
      <c r="L65" s="351"/>
      <c r="M65" s="351"/>
      <c r="N65" s="351"/>
      <c r="O65" s="351"/>
      <c r="P65" s="351"/>
      <c r="Q65" s="351"/>
      <c r="R65" s="76"/>
      <c r="S65" s="221">
        <f>'YR 1'!S65</f>
        <v>0</v>
      </c>
    </row>
    <row r="66" spans="1:19" x14ac:dyDescent="0.25">
      <c r="A66" s="352"/>
      <c r="B66" s="353"/>
      <c r="C66" s="353"/>
      <c r="D66" s="353"/>
      <c r="E66" s="353"/>
      <c r="F66" s="353"/>
      <c r="G66" s="353"/>
      <c r="H66" s="353"/>
      <c r="I66" s="203"/>
      <c r="J66" s="350"/>
      <c r="K66" s="351"/>
      <c r="L66" s="351"/>
      <c r="M66" s="351"/>
      <c r="N66" s="351"/>
      <c r="O66" s="351"/>
      <c r="P66" s="351"/>
      <c r="Q66" s="351"/>
      <c r="R66" s="76"/>
      <c r="S66" s="221">
        <f>'YR 1'!S66</f>
        <v>0</v>
      </c>
    </row>
    <row r="67" spans="1:19" ht="16.5" thickBot="1" x14ac:dyDescent="0.3">
      <c r="A67" s="7"/>
      <c r="B67" s="8"/>
      <c r="C67" s="8"/>
      <c r="D67" s="8"/>
      <c r="E67" s="36" t="s">
        <v>12</v>
      </c>
      <c r="F67" s="207"/>
      <c r="G67" s="207"/>
      <c r="H67" s="207"/>
      <c r="I67" s="205">
        <f>SUM(I65:I66)</f>
        <v>0</v>
      </c>
      <c r="J67" s="1"/>
      <c r="K67" s="1"/>
      <c r="L67" s="1"/>
      <c r="M67" s="1"/>
      <c r="N67" s="36" t="s">
        <v>12</v>
      </c>
      <c r="O67" s="215"/>
      <c r="P67" s="215"/>
      <c r="Q67" s="215"/>
      <c r="R67" s="206">
        <f>SUM(R65:R66)</f>
        <v>0</v>
      </c>
      <c r="S67" s="271"/>
    </row>
    <row r="68" spans="1:19" ht="18.75" x14ac:dyDescent="0.3">
      <c r="A68" s="64" t="s">
        <v>188</v>
      </c>
      <c r="B68" s="61"/>
      <c r="C68" s="62"/>
      <c r="D68" s="62"/>
      <c r="E68" s="62"/>
      <c r="F68" s="62"/>
      <c r="G68" s="62"/>
      <c r="H68" s="63"/>
      <c r="I68" s="69" t="s">
        <v>176</v>
      </c>
      <c r="J68" s="64" t="s">
        <v>188</v>
      </c>
      <c r="K68" s="61"/>
      <c r="L68" s="62"/>
      <c r="M68" s="62"/>
      <c r="N68" s="62"/>
      <c r="O68" s="62"/>
      <c r="P68" s="62"/>
      <c r="Q68" s="63"/>
      <c r="R68" s="83" t="s">
        <v>176</v>
      </c>
      <c r="S68" s="271"/>
    </row>
    <row r="69" spans="1:19" x14ac:dyDescent="0.25">
      <c r="A69" s="412">
        <f>'YR 1'!A69:H69</f>
        <v>0</v>
      </c>
      <c r="B69" s="413"/>
      <c r="C69" s="413"/>
      <c r="D69" s="413"/>
      <c r="E69" s="413"/>
      <c r="F69" s="413"/>
      <c r="G69" s="413"/>
      <c r="H69" s="413"/>
      <c r="I69" s="203"/>
      <c r="J69" s="350">
        <f>'YR 1'!J69:Q69</f>
        <v>0</v>
      </c>
      <c r="K69" s="351"/>
      <c r="L69" s="351"/>
      <c r="M69" s="351"/>
      <c r="N69" s="351"/>
      <c r="O69" s="351"/>
      <c r="P69" s="351"/>
      <c r="Q69" s="351"/>
      <c r="R69" s="76"/>
      <c r="S69" s="221">
        <f>'YR 1'!S69</f>
        <v>0</v>
      </c>
    </row>
    <row r="70" spans="1:19" x14ac:dyDescent="0.25">
      <c r="A70" s="412">
        <f>'YR 1'!A70:H70</f>
        <v>0</v>
      </c>
      <c r="B70" s="413"/>
      <c r="C70" s="413"/>
      <c r="D70" s="413"/>
      <c r="E70" s="413"/>
      <c r="F70" s="413"/>
      <c r="G70" s="413"/>
      <c r="H70" s="413"/>
      <c r="I70" s="203"/>
      <c r="J70" s="350">
        <f>'YR 1'!J70:Q70</f>
        <v>0</v>
      </c>
      <c r="K70" s="351"/>
      <c r="L70" s="351"/>
      <c r="M70" s="351"/>
      <c r="N70" s="351"/>
      <c r="O70" s="351"/>
      <c r="P70" s="351"/>
      <c r="Q70" s="351"/>
      <c r="R70" s="76"/>
      <c r="S70" s="221">
        <f>'YR 1'!S70</f>
        <v>0</v>
      </c>
    </row>
    <row r="71" spans="1:19" x14ac:dyDescent="0.25">
      <c r="A71" s="412">
        <f>'YR 1'!A71:H71</f>
        <v>0</v>
      </c>
      <c r="B71" s="413"/>
      <c r="C71" s="413"/>
      <c r="D71" s="413"/>
      <c r="E71" s="413"/>
      <c r="F71" s="413"/>
      <c r="G71" s="413"/>
      <c r="H71" s="413"/>
      <c r="I71" s="203"/>
      <c r="J71" s="350">
        <f>'YR 1'!J71:Q71</f>
        <v>0</v>
      </c>
      <c r="K71" s="351"/>
      <c r="L71" s="351"/>
      <c r="M71" s="351"/>
      <c r="N71" s="351"/>
      <c r="O71" s="351"/>
      <c r="P71" s="351"/>
      <c r="Q71" s="351"/>
      <c r="R71" s="76"/>
      <c r="S71" s="221">
        <f>'YR 1'!S71</f>
        <v>0</v>
      </c>
    </row>
    <row r="72" spans="1:19" x14ac:dyDescent="0.25">
      <c r="A72" s="412">
        <f>'YR 1'!A72:H72</f>
        <v>0</v>
      </c>
      <c r="B72" s="413"/>
      <c r="C72" s="413"/>
      <c r="D72" s="413"/>
      <c r="E72" s="413"/>
      <c r="F72" s="413"/>
      <c r="G72" s="413"/>
      <c r="H72" s="413"/>
      <c r="I72" s="203"/>
      <c r="J72" s="350">
        <f>'YR 1'!J72:Q72</f>
        <v>0</v>
      </c>
      <c r="K72" s="351"/>
      <c r="L72" s="351"/>
      <c r="M72" s="351"/>
      <c r="N72" s="351"/>
      <c r="O72" s="351"/>
      <c r="P72" s="351"/>
      <c r="Q72" s="351"/>
      <c r="R72" s="76"/>
      <c r="S72" s="221">
        <f>'YR 1'!S72</f>
        <v>0</v>
      </c>
    </row>
    <row r="73" spans="1:19" ht="16.5" thickBot="1" x14ac:dyDescent="0.3">
      <c r="A73" s="7"/>
      <c r="B73" s="8"/>
      <c r="C73" s="8"/>
      <c r="D73" s="8"/>
      <c r="E73" s="36" t="s">
        <v>12</v>
      </c>
      <c r="F73" s="207"/>
      <c r="G73" s="207"/>
      <c r="H73" s="207"/>
      <c r="I73" s="205">
        <f>SUM(I69:I72)</f>
        <v>0</v>
      </c>
      <c r="J73" s="1"/>
      <c r="K73" s="1"/>
      <c r="L73" s="1"/>
      <c r="M73" s="1"/>
      <c r="N73" s="36" t="s">
        <v>12</v>
      </c>
      <c r="O73" s="215"/>
      <c r="P73" s="215"/>
      <c r="Q73" s="215"/>
      <c r="R73" s="206">
        <f>SUM(R68:R72)</f>
        <v>0</v>
      </c>
      <c r="S73" s="271"/>
    </row>
    <row r="74" spans="1:19" ht="18.75" x14ac:dyDescent="0.3">
      <c r="A74" s="64" t="s">
        <v>189</v>
      </c>
      <c r="B74" s="61"/>
      <c r="C74" s="62"/>
      <c r="D74" s="62"/>
      <c r="E74" s="62"/>
      <c r="F74" s="62"/>
      <c r="G74" s="62"/>
      <c r="H74" s="63"/>
      <c r="I74" s="69" t="s">
        <v>176</v>
      </c>
      <c r="J74" s="64" t="s">
        <v>189</v>
      </c>
      <c r="K74" s="61"/>
      <c r="L74" s="62"/>
      <c r="M74" s="62"/>
      <c r="N74" s="62"/>
      <c r="O74" s="62"/>
      <c r="P74" s="62"/>
      <c r="Q74" s="63"/>
      <c r="R74" s="83" t="s">
        <v>176</v>
      </c>
      <c r="S74" s="224"/>
    </row>
    <row r="75" spans="1:19" x14ac:dyDescent="0.25">
      <c r="A75" s="409">
        <f>'YR 1'!A75:H75</f>
        <v>0</v>
      </c>
      <c r="B75" s="410"/>
      <c r="C75" s="410"/>
      <c r="D75" s="410"/>
      <c r="E75" s="410"/>
      <c r="F75" s="410"/>
      <c r="G75" s="410"/>
      <c r="H75" s="411"/>
      <c r="I75" s="220"/>
      <c r="J75" s="409">
        <f>'YR 1'!J75:Q75</f>
        <v>0</v>
      </c>
      <c r="K75" s="410"/>
      <c r="L75" s="410"/>
      <c r="M75" s="410"/>
      <c r="N75" s="410"/>
      <c r="O75" s="410"/>
      <c r="P75" s="410"/>
      <c r="Q75" s="411"/>
      <c r="R75" s="76"/>
      <c r="S75" s="223">
        <f>'YR 1'!S75</f>
        <v>0</v>
      </c>
    </row>
    <row r="76" spans="1:19" x14ac:dyDescent="0.25">
      <c r="A76" s="409">
        <f>'YR 1'!A76:H76</f>
        <v>0</v>
      </c>
      <c r="B76" s="410"/>
      <c r="C76" s="410"/>
      <c r="D76" s="410"/>
      <c r="E76" s="410"/>
      <c r="F76" s="410"/>
      <c r="G76" s="410"/>
      <c r="H76" s="411"/>
      <c r="I76" s="220"/>
      <c r="J76" s="409">
        <f>'YR 1'!J76:Q76</f>
        <v>0</v>
      </c>
      <c r="K76" s="410"/>
      <c r="L76" s="410"/>
      <c r="M76" s="410"/>
      <c r="N76" s="410"/>
      <c r="O76" s="410"/>
      <c r="P76" s="410"/>
      <c r="Q76" s="411"/>
      <c r="R76" s="76"/>
      <c r="S76" s="223">
        <f>'YR 1'!S76</f>
        <v>0</v>
      </c>
    </row>
    <row r="77" spans="1:19" x14ac:dyDescent="0.25">
      <c r="A77" s="409">
        <f>'YR 1'!A77:H77</f>
        <v>0</v>
      </c>
      <c r="B77" s="410"/>
      <c r="C77" s="410"/>
      <c r="D77" s="410"/>
      <c r="E77" s="410"/>
      <c r="F77" s="410"/>
      <c r="G77" s="410"/>
      <c r="H77" s="411"/>
      <c r="I77" s="220"/>
      <c r="J77" s="409">
        <f>'YR 1'!J77:Q77</f>
        <v>0</v>
      </c>
      <c r="K77" s="410"/>
      <c r="L77" s="410"/>
      <c r="M77" s="410"/>
      <c r="N77" s="410"/>
      <c r="O77" s="410"/>
      <c r="P77" s="410"/>
      <c r="Q77" s="411"/>
      <c r="R77" s="76"/>
      <c r="S77" s="223">
        <f>'YR 1'!S77</f>
        <v>0</v>
      </c>
    </row>
    <row r="78" spans="1:19" x14ac:dyDescent="0.25">
      <c r="A78" s="409">
        <f>'YR 1'!A78:H78</f>
        <v>0</v>
      </c>
      <c r="B78" s="410"/>
      <c r="C78" s="410"/>
      <c r="D78" s="410"/>
      <c r="E78" s="410"/>
      <c r="F78" s="410"/>
      <c r="G78" s="410"/>
      <c r="H78" s="411"/>
      <c r="I78" s="220"/>
      <c r="J78" s="409">
        <f>'YR 1'!J78:Q78</f>
        <v>0</v>
      </c>
      <c r="K78" s="410"/>
      <c r="L78" s="410"/>
      <c r="M78" s="410"/>
      <c r="N78" s="410"/>
      <c r="O78" s="410"/>
      <c r="P78" s="410"/>
      <c r="Q78" s="411"/>
      <c r="R78" s="76"/>
      <c r="S78" s="223">
        <f>'YR 1'!S78</f>
        <v>0</v>
      </c>
    </row>
    <row r="79" spans="1:19" x14ac:dyDescent="0.25">
      <c r="A79" s="409">
        <f>'YR 1'!A79:H79</f>
        <v>0</v>
      </c>
      <c r="B79" s="410"/>
      <c r="C79" s="410"/>
      <c r="D79" s="410"/>
      <c r="E79" s="410"/>
      <c r="F79" s="410"/>
      <c r="G79" s="410"/>
      <c r="H79" s="411"/>
      <c r="I79" s="220"/>
      <c r="J79" s="409">
        <f>'YR 1'!J79:Q79</f>
        <v>0</v>
      </c>
      <c r="K79" s="410"/>
      <c r="L79" s="410"/>
      <c r="M79" s="410"/>
      <c r="N79" s="410"/>
      <c r="O79" s="410"/>
      <c r="P79" s="410"/>
      <c r="Q79" s="411"/>
      <c r="R79" s="76"/>
      <c r="S79" s="223">
        <f>'YR 1'!S79</f>
        <v>0</v>
      </c>
    </row>
    <row r="80" spans="1:19" ht="16.5" thickBot="1" x14ac:dyDescent="0.3">
      <c r="A80" s="7"/>
      <c r="B80" s="8"/>
      <c r="C80" s="8"/>
      <c r="D80" s="8"/>
      <c r="E80" s="36" t="s">
        <v>12</v>
      </c>
      <c r="F80" s="207"/>
      <c r="G80" s="207"/>
      <c r="H80" s="207"/>
      <c r="I80" s="205">
        <f>SUM(I75:I79)</f>
        <v>0</v>
      </c>
      <c r="J80" s="1"/>
      <c r="K80" s="1"/>
      <c r="L80" s="1"/>
      <c r="M80" s="1"/>
      <c r="N80" s="36" t="s">
        <v>12</v>
      </c>
      <c r="O80" s="215"/>
      <c r="P80" s="215"/>
      <c r="Q80" s="215"/>
      <c r="R80" s="206">
        <f>SUM(R75:R79)</f>
        <v>0</v>
      </c>
      <c r="S80" s="224"/>
    </row>
    <row r="81" spans="1:19" ht="18.75" x14ac:dyDescent="0.3">
      <c r="A81" s="57" t="s">
        <v>27</v>
      </c>
      <c r="B81" s="58"/>
      <c r="C81" s="59"/>
      <c r="D81" s="59"/>
      <c r="E81" s="59"/>
      <c r="F81" s="59"/>
      <c r="G81" s="59"/>
      <c r="H81" s="60"/>
      <c r="I81" s="70" t="s">
        <v>176</v>
      </c>
      <c r="J81" s="91" t="s">
        <v>27</v>
      </c>
      <c r="K81" s="58"/>
      <c r="L81" s="59"/>
      <c r="M81" s="59"/>
      <c r="N81" s="59"/>
      <c r="O81" s="59"/>
      <c r="P81" s="59"/>
      <c r="Q81" s="60"/>
      <c r="R81" s="84" t="s">
        <v>176</v>
      </c>
      <c r="S81" s="224"/>
    </row>
    <row r="82" spans="1:19" x14ac:dyDescent="0.25">
      <c r="A82" s="361"/>
      <c r="B82" s="362"/>
      <c r="C82" s="362"/>
      <c r="D82" s="362"/>
      <c r="E82" s="362"/>
      <c r="F82" s="362"/>
      <c r="G82" s="362"/>
      <c r="H82" s="363"/>
      <c r="I82" s="220"/>
      <c r="J82" s="364"/>
      <c r="K82" s="365"/>
      <c r="L82" s="365"/>
      <c r="M82" s="365"/>
      <c r="N82" s="365"/>
      <c r="O82" s="365"/>
      <c r="P82" s="365"/>
      <c r="Q82" s="350"/>
      <c r="R82" s="76"/>
      <c r="S82" s="223">
        <f>'YR 1'!S82</f>
        <v>0</v>
      </c>
    </row>
    <row r="83" spans="1:19" x14ac:dyDescent="0.25">
      <c r="A83" s="361"/>
      <c r="B83" s="362"/>
      <c r="C83" s="362"/>
      <c r="D83" s="362"/>
      <c r="E83" s="362"/>
      <c r="F83" s="362"/>
      <c r="G83" s="362"/>
      <c r="H83" s="363"/>
      <c r="I83" s="220"/>
      <c r="J83" s="364"/>
      <c r="K83" s="365"/>
      <c r="L83" s="365"/>
      <c r="M83" s="365"/>
      <c r="N83" s="365"/>
      <c r="O83" s="365"/>
      <c r="P83" s="365"/>
      <c r="Q83" s="350"/>
      <c r="R83" s="76"/>
      <c r="S83" s="223">
        <f>'YR 1'!S83</f>
        <v>0</v>
      </c>
    </row>
    <row r="84" spans="1:19" ht="16.5" thickBot="1" x14ac:dyDescent="0.3">
      <c r="A84" s="7"/>
      <c r="B84" s="8"/>
      <c r="C84" s="8"/>
      <c r="D84" s="8"/>
      <c r="E84" s="36" t="s">
        <v>12</v>
      </c>
      <c r="F84" s="207"/>
      <c r="G84" s="207"/>
      <c r="H84" s="207"/>
      <c r="I84" s="219">
        <f>SUM(I82:I83)</f>
        <v>0</v>
      </c>
      <c r="J84" s="1"/>
      <c r="K84" s="1"/>
      <c r="L84" s="1"/>
      <c r="M84" s="1"/>
      <c r="N84" s="36" t="s">
        <v>12</v>
      </c>
      <c r="O84" s="215"/>
      <c r="P84" s="215"/>
      <c r="Q84" s="215"/>
      <c r="R84" s="216">
        <f>SUM(R82:R83)</f>
        <v>0</v>
      </c>
      <c r="S84" s="225"/>
    </row>
    <row r="85" spans="1:19" ht="18.75" customHeight="1" x14ac:dyDescent="0.35">
      <c r="A85" s="378" t="s">
        <v>57</v>
      </c>
      <c r="B85" s="406"/>
      <c r="C85" s="406"/>
      <c r="D85" s="406"/>
      <c r="E85" s="406"/>
      <c r="F85" s="406"/>
      <c r="G85" s="406"/>
      <c r="H85" s="406"/>
      <c r="I85" s="407"/>
      <c r="J85" s="380" t="s">
        <v>57</v>
      </c>
      <c r="K85" s="408"/>
      <c r="L85" s="408"/>
      <c r="M85" s="408"/>
      <c r="N85" s="408"/>
      <c r="O85" s="408"/>
      <c r="P85" s="408"/>
      <c r="Q85" s="408"/>
      <c r="R85" s="408"/>
      <c r="S85" s="111"/>
    </row>
    <row r="86" spans="1:19" ht="18" customHeight="1" x14ac:dyDescent="0.35">
      <c r="A86" s="382" t="s">
        <v>6</v>
      </c>
      <c r="B86" s="403"/>
      <c r="C86" s="403"/>
      <c r="D86" s="403"/>
      <c r="E86" s="403"/>
      <c r="F86" s="403"/>
      <c r="G86" s="403"/>
      <c r="H86" s="403"/>
      <c r="I86" s="404"/>
      <c r="J86" s="384" t="s">
        <v>5</v>
      </c>
      <c r="K86" s="405"/>
      <c r="L86" s="405"/>
      <c r="M86" s="405"/>
      <c r="N86" s="405"/>
      <c r="O86" s="405"/>
      <c r="P86" s="405"/>
      <c r="Q86" s="405"/>
      <c r="R86" s="405"/>
      <c r="S86" s="116"/>
    </row>
    <row r="87" spans="1:19" ht="27.75" customHeight="1" x14ac:dyDescent="0.25">
      <c r="A87" s="96"/>
      <c r="B87" s="35" t="s">
        <v>28</v>
      </c>
      <c r="C87" s="208"/>
      <c r="D87" s="208"/>
      <c r="E87" s="209"/>
      <c r="F87" s="209"/>
      <c r="G87" s="48"/>
      <c r="H87" s="48"/>
      <c r="I87" s="48">
        <f>I41+I47+I53+I58+I63+I67+I73+I80+I84</f>
        <v>0</v>
      </c>
      <c r="J87" s="93"/>
      <c r="K87" s="35" t="s">
        <v>28</v>
      </c>
      <c r="L87" s="208"/>
      <c r="M87" s="208"/>
      <c r="N87" s="26"/>
      <c r="O87" s="26"/>
      <c r="P87" s="48"/>
      <c r="Q87" s="48"/>
      <c r="R87" s="48">
        <f>R41+R47+R53+R58+R63+R67+R73+R80+R84</f>
        <v>0</v>
      </c>
      <c r="S87" s="116"/>
    </row>
    <row r="88" spans="1:19" ht="13.5" customHeight="1" x14ac:dyDescent="0.25">
      <c r="A88" s="96"/>
      <c r="B88" s="35"/>
      <c r="C88" s="208"/>
      <c r="D88" s="208"/>
      <c r="E88" s="209"/>
      <c r="F88" s="209"/>
      <c r="G88" s="48"/>
      <c r="H88" s="48"/>
      <c r="I88" s="48"/>
      <c r="J88" s="93"/>
      <c r="K88" s="35"/>
      <c r="L88" s="208"/>
      <c r="M88" s="208"/>
      <c r="N88" s="26"/>
      <c r="O88" s="26"/>
      <c r="P88" s="48"/>
      <c r="Q88" s="48"/>
      <c r="R88" s="48"/>
      <c r="S88" s="116"/>
    </row>
    <row r="89" spans="1:19" x14ac:dyDescent="0.25">
      <c r="A89" s="97"/>
      <c r="B89" s="210" t="s">
        <v>30</v>
      </c>
      <c r="C89" s="210"/>
      <c r="D89" s="210"/>
      <c r="E89" s="210"/>
      <c r="F89" s="210"/>
      <c r="G89" s="210"/>
      <c r="H89" s="210"/>
      <c r="I89" s="48">
        <f>A100+I84+I73+I58+I53+I47+I41</f>
        <v>0</v>
      </c>
      <c r="J89" s="94"/>
      <c r="K89" s="210" t="s">
        <v>30</v>
      </c>
      <c r="L89" s="210"/>
      <c r="M89" s="210"/>
      <c r="N89" s="210"/>
      <c r="O89" s="210"/>
      <c r="P89" s="210"/>
      <c r="Q89" s="210"/>
      <c r="R89" s="48">
        <f>R73+R84+R65+R60+R52+R41+J100</f>
        <v>0</v>
      </c>
      <c r="S89" s="116"/>
    </row>
    <row r="90" spans="1:19" x14ac:dyDescent="0.25">
      <c r="A90" s="97"/>
      <c r="B90" s="211">
        <v>0.45</v>
      </c>
      <c r="C90" s="210" t="s">
        <v>32</v>
      </c>
      <c r="D90" s="210"/>
      <c r="E90" s="210"/>
      <c r="F90" s="210"/>
      <c r="G90" s="210"/>
      <c r="H90" s="210"/>
      <c r="I90" s="48">
        <f>I89*B90</f>
        <v>0</v>
      </c>
      <c r="J90" s="94"/>
      <c r="K90" s="211">
        <v>0.45</v>
      </c>
      <c r="L90" s="210" t="s">
        <v>32</v>
      </c>
      <c r="M90" s="210"/>
      <c r="N90" s="210"/>
      <c r="O90" s="210"/>
      <c r="P90" s="210"/>
      <c r="Q90" s="210"/>
      <c r="R90" s="48">
        <f>R89*K90</f>
        <v>0</v>
      </c>
      <c r="S90" s="116"/>
    </row>
    <row r="91" spans="1:19" x14ac:dyDescent="0.25">
      <c r="A91" s="97"/>
      <c r="B91" s="210"/>
      <c r="C91" s="210" t="s">
        <v>46</v>
      </c>
      <c r="D91" s="210"/>
      <c r="E91" s="210"/>
      <c r="F91" s="210"/>
      <c r="G91" s="210"/>
      <c r="H91" s="210"/>
      <c r="I91" s="26"/>
      <c r="J91" s="94"/>
      <c r="K91" s="210"/>
      <c r="L91" s="210"/>
      <c r="M91" s="210"/>
      <c r="N91" s="210"/>
      <c r="O91" s="210"/>
      <c r="P91" s="210"/>
      <c r="Q91" s="210"/>
      <c r="R91" s="26"/>
      <c r="S91" s="116"/>
    </row>
    <row r="92" spans="1:19" ht="16.5" thickBot="1" x14ac:dyDescent="0.3">
      <c r="A92" s="98"/>
      <c r="B92" s="212" t="s">
        <v>31</v>
      </c>
      <c r="C92" s="212"/>
      <c r="D92" s="212"/>
      <c r="E92" s="212"/>
      <c r="F92" s="213"/>
      <c r="G92" s="213"/>
      <c r="H92" s="213"/>
      <c r="I92" s="214">
        <f>I90+I87</f>
        <v>0</v>
      </c>
      <c r="J92" s="95"/>
      <c r="K92" s="212" t="s">
        <v>31</v>
      </c>
      <c r="L92" s="213"/>
      <c r="M92" s="213"/>
      <c r="N92" s="213"/>
      <c r="O92" s="213"/>
      <c r="P92" s="213"/>
      <c r="Q92" s="213"/>
      <c r="R92" s="214">
        <f>R90+R87</f>
        <v>0</v>
      </c>
      <c r="S92" s="112"/>
    </row>
    <row r="95" spans="1:19" hidden="1" x14ac:dyDescent="0.25">
      <c r="A95" s="1">
        <f>IF(I75+'YR 1'!A95&gt;=50000,50000-'YR 1'!A95,'YR 2'!I75)</f>
        <v>0</v>
      </c>
      <c r="J95" s="1">
        <f>IF(R75+'YR 1'!J95&gt;=50000,50000-'YR 1'!J95,'YR 2'!R75)</f>
        <v>0</v>
      </c>
    </row>
    <row r="96" spans="1:19" hidden="1" x14ac:dyDescent="0.25">
      <c r="A96" s="1">
        <f>IF(I76+'YR 1'!A96&gt;=50000,50000-'YR 1'!A96,'YR 2'!I76)</f>
        <v>0</v>
      </c>
      <c r="J96" s="1">
        <f>IF(R76+'YR 1'!J96&gt;=50000,50000-'YR 1'!J96,'YR 2'!R76)</f>
        <v>0</v>
      </c>
    </row>
    <row r="97" spans="1:10" hidden="1" x14ac:dyDescent="0.25">
      <c r="A97" s="1">
        <f>IF(I77+'YR 1'!A97&gt;=50000,50000-'YR 1'!A97,'YR 2'!I77)</f>
        <v>0</v>
      </c>
      <c r="J97" s="1">
        <f>IF(R77+'YR 1'!J97&gt;=50000,50000-'YR 1'!J97,'YR 2'!R77)</f>
        <v>0</v>
      </c>
    </row>
    <row r="98" spans="1:10" hidden="1" x14ac:dyDescent="0.25">
      <c r="A98" s="1">
        <f>IF(I78+'YR 1'!A98&gt;=50000,50000-'YR 1'!A98,'YR 2'!I78)</f>
        <v>0</v>
      </c>
      <c r="J98" s="1">
        <f>IF(R78+'YR 1'!J98&gt;=50000,50000-'YR 1'!J98,'YR 2'!R78)</f>
        <v>0</v>
      </c>
    </row>
    <row r="99" spans="1:10" hidden="1" x14ac:dyDescent="0.25">
      <c r="A99" s="1">
        <f>IF(I79+'YR 1'!A99&gt;=50000,50000-'YR 1'!A99,'YR 2'!I79)</f>
        <v>0</v>
      </c>
      <c r="J99" s="1">
        <f>IF(R79+'YR 1'!J99&gt;=50000,50000-'YR 1'!J99,'YR 2'!R79)</f>
        <v>0</v>
      </c>
    </row>
    <row r="100" spans="1:10" hidden="1" x14ac:dyDescent="0.25">
      <c r="A100" s="1">
        <f>A95+A96+A97+A98+A99</f>
        <v>0</v>
      </c>
      <c r="J100" s="1">
        <f>J95+J96+J97+J98+J99</f>
        <v>0</v>
      </c>
    </row>
  </sheetData>
  <mergeCells count="111">
    <mergeCell ref="R26:R27"/>
    <mergeCell ref="A34:B34"/>
    <mergeCell ref="C34:C35"/>
    <mergeCell ref="E34:E35"/>
    <mergeCell ref="F34:F35"/>
    <mergeCell ref="G34:G35"/>
    <mergeCell ref="R34:R35"/>
    <mergeCell ref="A26:B26"/>
    <mergeCell ref="C26:C27"/>
    <mergeCell ref="E26:E27"/>
    <mergeCell ref="F26:F27"/>
    <mergeCell ref="G26:G27"/>
    <mergeCell ref="I26:I27"/>
    <mergeCell ref="J26:K26"/>
    <mergeCell ref="L26:L27"/>
    <mergeCell ref="N26:N27"/>
    <mergeCell ref="O26:O27"/>
    <mergeCell ref="P26:P27"/>
    <mergeCell ref="I34:I35"/>
    <mergeCell ref="J34:K34"/>
    <mergeCell ref="L34:L35"/>
    <mergeCell ref="N34:N35"/>
    <mergeCell ref="O34:O35"/>
    <mergeCell ref="P34:P35"/>
    <mergeCell ref="A1:I1"/>
    <mergeCell ref="J1:R1"/>
    <mergeCell ref="A2:I2"/>
    <mergeCell ref="J2:R2"/>
    <mergeCell ref="A4:B4"/>
    <mergeCell ref="C4:C5"/>
    <mergeCell ref="E4:E5"/>
    <mergeCell ref="F4:F5"/>
    <mergeCell ref="G4:G5"/>
    <mergeCell ref="I4:I5"/>
    <mergeCell ref="S4:S5"/>
    <mergeCell ref="A16:B16"/>
    <mergeCell ref="C16:C17"/>
    <mergeCell ref="E16:E17"/>
    <mergeCell ref="F16:F17"/>
    <mergeCell ref="G16:G17"/>
    <mergeCell ref="I16:I17"/>
    <mergeCell ref="J16:K16"/>
    <mergeCell ref="L16:L17"/>
    <mergeCell ref="N16:N17"/>
    <mergeCell ref="J4:K4"/>
    <mergeCell ref="L4:L5"/>
    <mergeCell ref="N4:N5"/>
    <mergeCell ref="O4:O5"/>
    <mergeCell ref="P4:P5"/>
    <mergeCell ref="R4:R5"/>
    <mergeCell ref="O16:O17"/>
    <mergeCell ref="P16:P17"/>
    <mergeCell ref="R16:R17"/>
    <mergeCell ref="A50:H50"/>
    <mergeCell ref="J50:Q50"/>
    <mergeCell ref="A51:H51"/>
    <mergeCell ref="J51:Q51"/>
    <mergeCell ref="A43:H43"/>
    <mergeCell ref="J43:Q43"/>
    <mergeCell ref="A44:H44"/>
    <mergeCell ref="J44:Q44"/>
    <mergeCell ref="A49:H49"/>
    <mergeCell ref="J49:Q49"/>
    <mergeCell ref="A45:H45"/>
    <mergeCell ref="J45:Q45"/>
    <mergeCell ref="A46:H46"/>
    <mergeCell ref="J46:Q46"/>
    <mergeCell ref="A55:H55"/>
    <mergeCell ref="J55:Q55"/>
    <mergeCell ref="A56:H56"/>
    <mergeCell ref="J56:Q56"/>
    <mergeCell ref="A57:H57"/>
    <mergeCell ref="J57:Q57"/>
    <mergeCell ref="A52:H52"/>
    <mergeCell ref="J52:Q52"/>
    <mergeCell ref="A62:H62"/>
    <mergeCell ref="J62:Q62"/>
    <mergeCell ref="A60:H60"/>
    <mergeCell ref="J60:Q60"/>
    <mergeCell ref="A61:H61"/>
    <mergeCell ref="J61:Q61"/>
    <mergeCell ref="A65:H65"/>
    <mergeCell ref="J65:Q65"/>
    <mergeCell ref="J66:Q66"/>
    <mergeCell ref="A66:H66"/>
    <mergeCell ref="A71:H71"/>
    <mergeCell ref="J71:Q71"/>
    <mergeCell ref="A82:H82"/>
    <mergeCell ref="J82:Q82"/>
    <mergeCell ref="A77:H77"/>
    <mergeCell ref="J77:Q77"/>
    <mergeCell ref="A78:H78"/>
    <mergeCell ref="J78:Q78"/>
    <mergeCell ref="A79:H79"/>
    <mergeCell ref="J79:Q79"/>
    <mergeCell ref="A69:H69"/>
    <mergeCell ref="J69:Q69"/>
    <mergeCell ref="A70:H70"/>
    <mergeCell ref="J70:Q70"/>
    <mergeCell ref="A86:I86"/>
    <mergeCell ref="J86:R86"/>
    <mergeCell ref="A83:H83"/>
    <mergeCell ref="J83:Q83"/>
    <mergeCell ref="A85:I85"/>
    <mergeCell ref="J85:R85"/>
    <mergeCell ref="A75:H75"/>
    <mergeCell ref="J75:Q75"/>
    <mergeCell ref="A72:H72"/>
    <mergeCell ref="J72:Q72"/>
    <mergeCell ref="A76:H76"/>
    <mergeCell ref="J76:Q76"/>
  </mergeCells>
  <printOptions horizontalCentered="1"/>
  <pageMargins left="0.7" right="0.7" top="0.75" bottom="0.75" header="0.3" footer="0.3"/>
  <pageSetup scale="90" orientation="portrait" r:id="rId1"/>
  <headerFooter>
    <oddHeader>&amp;CYear 2</oddHeader>
  </headerFooter>
  <colBreaks count="1" manualBreakCount="1">
    <brk id="9" max="126" man="1"/>
  </colBreaks>
  <ignoredErrors>
    <ignoredError sqref="J75 J76:Q79" formulaRange="1"/>
    <ignoredError sqref="H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00"/>
  <sheetViews>
    <sheetView zoomScaleNormal="100" workbookViewId="0">
      <selection sqref="A1:I1"/>
    </sheetView>
  </sheetViews>
  <sheetFormatPr defaultRowHeight="15" x14ac:dyDescent="0.25"/>
  <cols>
    <col min="1" max="1" width="8.28515625" style="1" customWidth="1"/>
    <col min="2" max="2" width="7.28515625" style="1" customWidth="1"/>
    <col min="3" max="3" width="17.7109375" style="1" customWidth="1"/>
    <col min="4" max="4" width="10" style="1" customWidth="1"/>
    <col min="5" max="5" width="10.28515625" style="1" customWidth="1"/>
    <col min="6" max="6" width="6.7109375" style="1" customWidth="1"/>
    <col min="7" max="7" width="11.5703125" style="1" customWidth="1"/>
    <col min="8" max="8" width="9.140625" style="1" customWidth="1"/>
    <col min="9" max="9" width="11.42578125" style="71" customWidth="1"/>
    <col min="10" max="10" width="8" customWidth="1"/>
    <col min="11" max="11" width="7.28515625" customWidth="1"/>
    <col min="12" max="12" width="15.5703125" customWidth="1"/>
    <col min="13" max="13" width="9.42578125" customWidth="1"/>
    <col min="14" max="14" width="10" customWidth="1"/>
    <col min="15" max="15" width="6.7109375" customWidth="1"/>
    <col min="16" max="16" width="12.5703125" customWidth="1"/>
    <col min="18" max="18" width="11.140625" style="72" customWidth="1"/>
    <col min="19" max="19" width="6.28515625" style="115" customWidth="1"/>
  </cols>
  <sheetData>
    <row r="1" spans="1:19" ht="18.75" customHeight="1" x14ac:dyDescent="0.35">
      <c r="A1" s="393" t="s">
        <v>58</v>
      </c>
      <c r="B1" s="428"/>
      <c r="C1" s="428"/>
      <c r="D1" s="428"/>
      <c r="E1" s="428"/>
      <c r="F1" s="428"/>
      <c r="G1" s="428"/>
      <c r="H1" s="428"/>
      <c r="I1" s="429"/>
      <c r="J1" s="380" t="s">
        <v>58</v>
      </c>
      <c r="K1" s="408"/>
      <c r="L1" s="408"/>
      <c r="M1" s="408"/>
      <c r="N1" s="408"/>
      <c r="O1" s="408"/>
      <c r="P1" s="408"/>
      <c r="Q1" s="408"/>
      <c r="R1" s="408"/>
      <c r="S1" s="111"/>
    </row>
    <row r="2" spans="1:19" ht="18" customHeight="1" thickBot="1" x14ac:dyDescent="0.4">
      <c r="A2" s="395" t="s">
        <v>6</v>
      </c>
      <c r="B2" s="430"/>
      <c r="C2" s="430"/>
      <c r="D2" s="430"/>
      <c r="E2" s="430"/>
      <c r="F2" s="430"/>
      <c r="G2" s="430"/>
      <c r="H2" s="430"/>
      <c r="I2" s="431"/>
      <c r="J2" s="399" t="s">
        <v>44</v>
      </c>
      <c r="K2" s="432"/>
      <c r="L2" s="432"/>
      <c r="M2" s="432"/>
      <c r="N2" s="432"/>
      <c r="O2" s="432"/>
      <c r="P2" s="432"/>
      <c r="Q2" s="432"/>
      <c r="R2" s="432"/>
      <c r="S2" s="112"/>
    </row>
    <row r="3" spans="1:19" ht="18.75" x14ac:dyDescent="0.3">
      <c r="A3" s="18" t="s">
        <v>9</v>
      </c>
      <c r="B3" s="15"/>
      <c r="C3" s="16"/>
      <c r="D3" s="16"/>
      <c r="E3" s="16"/>
      <c r="F3" s="16"/>
      <c r="G3" s="16"/>
      <c r="H3" s="17"/>
      <c r="I3" s="65"/>
      <c r="J3" s="85" t="s">
        <v>9</v>
      </c>
      <c r="K3" s="12"/>
      <c r="L3" s="13"/>
      <c r="M3" s="13"/>
      <c r="N3" s="13"/>
      <c r="O3" s="13"/>
      <c r="P3" s="13"/>
      <c r="Q3" s="14"/>
      <c r="R3" s="66"/>
      <c r="S3" s="113"/>
    </row>
    <row r="4" spans="1:19" ht="16.5" customHeight="1" x14ac:dyDescent="0.25">
      <c r="A4" s="416" t="s">
        <v>14</v>
      </c>
      <c r="B4" s="388"/>
      <c r="C4" s="366" t="s">
        <v>0</v>
      </c>
      <c r="D4" s="334"/>
      <c r="E4" s="366" t="s">
        <v>118</v>
      </c>
      <c r="F4" s="366" t="s">
        <v>1</v>
      </c>
      <c r="G4" s="366" t="s">
        <v>2</v>
      </c>
      <c r="H4" s="106">
        <v>0.375</v>
      </c>
      <c r="I4" s="433" t="s">
        <v>4</v>
      </c>
      <c r="J4" s="423" t="s">
        <v>14</v>
      </c>
      <c r="K4" s="397"/>
      <c r="L4" s="366" t="s">
        <v>0</v>
      </c>
      <c r="M4" s="334"/>
      <c r="N4" s="366" t="s">
        <v>118</v>
      </c>
      <c r="O4" s="366" t="s">
        <v>1</v>
      </c>
      <c r="P4" s="366" t="s">
        <v>2</v>
      </c>
      <c r="Q4" s="106">
        <v>0.375</v>
      </c>
      <c r="R4" s="424" t="s">
        <v>4</v>
      </c>
      <c r="S4" s="414" t="s">
        <v>39</v>
      </c>
    </row>
    <row r="5" spans="1:19" s="2" customFormat="1" ht="30" customHeight="1" x14ac:dyDescent="0.25">
      <c r="A5" s="21" t="s">
        <v>7</v>
      </c>
      <c r="B5" s="22" t="s">
        <v>8</v>
      </c>
      <c r="C5" s="418"/>
      <c r="D5" s="107" t="s">
        <v>42</v>
      </c>
      <c r="E5" s="418"/>
      <c r="F5" s="418"/>
      <c r="G5" s="418"/>
      <c r="H5" s="108" t="s">
        <v>3</v>
      </c>
      <c r="I5" s="434"/>
      <c r="J5" s="99" t="s">
        <v>7</v>
      </c>
      <c r="K5" s="100" t="s">
        <v>8</v>
      </c>
      <c r="L5" s="418"/>
      <c r="M5" s="107" t="s">
        <v>42</v>
      </c>
      <c r="N5" s="418"/>
      <c r="O5" s="418"/>
      <c r="P5" s="418"/>
      <c r="Q5" s="108" t="s">
        <v>3</v>
      </c>
      <c r="R5" s="425"/>
      <c r="S5" s="415"/>
    </row>
    <row r="6" spans="1:19" x14ac:dyDescent="0.25">
      <c r="A6" s="242"/>
      <c r="B6" s="243"/>
      <c r="C6" s="267">
        <f>'YR 1'!C6</f>
        <v>0</v>
      </c>
      <c r="D6" s="267">
        <f>'YR 1'!D6</f>
        <v>0</v>
      </c>
      <c r="E6" s="204">
        <f>'YR 1'!E6</f>
        <v>0</v>
      </c>
      <c r="F6" s="24"/>
      <c r="G6" s="204">
        <f>F6*E6</f>
        <v>0</v>
      </c>
      <c r="H6" s="204">
        <f>G6*H4</f>
        <v>0</v>
      </c>
      <c r="I6" s="205">
        <f>H6+G6</f>
        <v>0</v>
      </c>
      <c r="J6" s="87"/>
      <c r="K6" s="30"/>
      <c r="L6" s="267">
        <f>'YR 1'!L6</f>
        <v>0</v>
      </c>
      <c r="M6" s="267">
        <f>'YR 1'!M6</f>
        <v>0</v>
      </c>
      <c r="N6" s="204">
        <f>'YR 1'!N6</f>
        <v>0</v>
      </c>
      <c r="O6" s="31"/>
      <c r="P6" s="204">
        <f>O6*N6</f>
        <v>0</v>
      </c>
      <c r="Q6" s="204">
        <f>P6*Q4</f>
        <v>0</v>
      </c>
      <c r="R6" s="206">
        <f>Q6+P6</f>
        <v>0</v>
      </c>
      <c r="S6" s="221">
        <f>'YR 1'!S6</f>
        <v>0</v>
      </c>
    </row>
    <row r="7" spans="1:19" x14ac:dyDescent="0.25">
      <c r="A7" s="242"/>
      <c r="B7" s="243"/>
      <c r="C7" s="267">
        <f>'YR 1'!C7</f>
        <v>0</v>
      </c>
      <c r="D7" s="267">
        <f>'YR 1'!D7</f>
        <v>0</v>
      </c>
      <c r="E7" s="204">
        <f>'YR 1'!E7</f>
        <v>0</v>
      </c>
      <c r="F7" s="24"/>
      <c r="G7" s="204">
        <f t="shared" ref="G7:G8" si="0">F7*E7</f>
        <v>0</v>
      </c>
      <c r="H7" s="204">
        <f>G7*H4</f>
        <v>0</v>
      </c>
      <c r="I7" s="205">
        <f t="shared" ref="I7:I8" si="1">H7+G7</f>
        <v>0</v>
      </c>
      <c r="J7" s="87"/>
      <c r="K7" s="30"/>
      <c r="L7" s="267">
        <f>'YR 1'!L7</f>
        <v>0</v>
      </c>
      <c r="M7" s="267">
        <f>'YR 1'!M7</f>
        <v>0</v>
      </c>
      <c r="N7" s="204">
        <f>'YR 1'!N7</f>
        <v>0</v>
      </c>
      <c r="O7" s="31"/>
      <c r="P7" s="204">
        <f t="shared" ref="P7:P8" si="2">O7*N7</f>
        <v>0</v>
      </c>
      <c r="Q7" s="204">
        <f>P7*Q4</f>
        <v>0</v>
      </c>
      <c r="R7" s="206">
        <f t="shared" ref="R7:R8" si="3">Q7+P7</f>
        <v>0</v>
      </c>
      <c r="S7" s="221">
        <f>'YR 1'!S7</f>
        <v>0</v>
      </c>
    </row>
    <row r="8" spans="1:19" x14ac:dyDescent="0.25">
      <c r="A8" s="242"/>
      <c r="B8" s="243"/>
      <c r="C8" s="267">
        <f>'YR 1'!C8</f>
        <v>0</v>
      </c>
      <c r="D8" s="267">
        <f>'YR 1'!D8</f>
        <v>0</v>
      </c>
      <c r="E8" s="204">
        <f>'YR 1'!E8</f>
        <v>0</v>
      </c>
      <c r="F8" s="24"/>
      <c r="G8" s="204">
        <f t="shared" si="0"/>
        <v>0</v>
      </c>
      <c r="H8" s="204">
        <f>G8*H4</f>
        <v>0</v>
      </c>
      <c r="I8" s="205">
        <f t="shared" si="1"/>
        <v>0</v>
      </c>
      <c r="J8" s="87"/>
      <c r="K8" s="30"/>
      <c r="L8" s="267">
        <f>'YR 1'!L8</f>
        <v>0</v>
      </c>
      <c r="M8" s="267">
        <f>'YR 1'!M8</f>
        <v>0</v>
      </c>
      <c r="N8" s="204">
        <f>'YR 1'!N8</f>
        <v>0</v>
      </c>
      <c r="O8" s="31"/>
      <c r="P8" s="204">
        <f t="shared" si="2"/>
        <v>0</v>
      </c>
      <c r="Q8" s="204">
        <f>P8*Q4</f>
        <v>0</v>
      </c>
      <c r="R8" s="206">
        <f t="shared" si="3"/>
        <v>0</v>
      </c>
      <c r="S8" s="221">
        <f>'YR 1'!S8</f>
        <v>0</v>
      </c>
    </row>
    <row r="9" spans="1:19" x14ac:dyDescent="0.25">
      <c r="A9" s="242"/>
      <c r="B9" s="243"/>
      <c r="C9" s="267">
        <f>'YR 1'!C9</f>
        <v>0</v>
      </c>
      <c r="D9" s="267">
        <f>'YR 1'!D9</f>
        <v>0</v>
      </c>
      <c r="E9" s="204">
        <f>'YR 1'!E9</f>
        <v>0</v>
      </c>
      <c r="F9" s="24"/>
      <c r="G9" s="204">
        <f t="shared" ref="G9:G10" si="4">F9*E9</f>
        <v>0</v>
      </c>
      <c r="H9" s="204">
        <f>G9*H4</f>
        <v>0</v>
      </c>
      <c r="I9" s="205">
        <f t="shared" ref="I9:I10" si="5">H9+G9</f>
        <v>0</v>
      </c>
      <c r="J9" s="87"/>
      <c r="K9" s="30"/>
      <c r="L9" s="267">
        <f>'YR 1'!L9</f>
        <v>0</v>
      </c>
      <c r="M9" s="267">
        <f>'YR 1'!M9</f>
        <v>0</v>
      </c>
      <c r="N9" s="204">
        <f>'YR 1'!N9</f>
        <v>0</v>
      </c>
      <c r="O9" s="31"/>
      <c r="P9" s="204">
        <f t="shared" ref="P9:P10" si="6">O9*N9</f>
        <v>0</v>
      </c>
      <c r="Q9" s="204">
        <f>P9*Q4</f>
        <v>0</v>
      </c>
      <c r="R9" s="206">
        <f t="shared" ref="R9:R10" si="7">Q9+P9</f>
        <v>0</v>
      </c>
      <c r="S9" s="221">
        <f>'YR 1'!S9</f>
        <v>0</v>
      </c>
    </row>
    <row r="10" spans="1:19" x14ac:dyDescent="0.25">
      <c r="A10" s="242"/>
      <c r="B10" s="243"/>
      <c r="C10" s="267">
        <f>'YR 1'!C10</f>
        <v>0</v>
      </c>
      <c r="D10" s="267">
        <f>'YR 1'!D10</f>
        <v>0</v>
      </c>
      <c r="E10" s="204">
        <f>'YR 1'!E10</f>
        <v>0</v>
      </c>
      <c r="F10" s="24"/>
      <c r="G10" s="204">
        <f t="shared" si="4"/>
        <v>0</v>
      </c>
      <c r="H10" s="204">
        <f>G10*H4</f>
        <v>0</v>
      </c>
      <c r="I10" s="205">
        <f t="shared" si="5"/>
        <v>0</v>
      </c>
      <c r="J10" s="87"/>
      <c r="K10" s="30"/>
      <c r="L10" s="267">
        <f>'YR 1'!L10</f>
        <v>0</v>
      </c>
      <c r="M10" s="267">
        <f>'YR 1'!M10</f>
        <v>0</v>
      </c>
      <c r="N10" s="204">
        <f>'YR 1'!N10</f>
        <v>0</v>
      </c>
      <c r="O10" s="31"/>
      <c r="P10" s="204">
        <f t="shared" si="6"/>
        <v>0</v>
      </c>
      <c r="Q10" s="204">
        <f>P10*Q4</f>
        <v>0</v>
      </c>
      <c r="R10" s="206">
        <f t="shared" si="7"/>
        <v>0</v>
      </c>
      <c r="S10" s="221">
        <f>'YR 1'!S10</f>
        <v>0</v>
      </c>
    </row>
    <row r="11" spans="1:19" x14ac:dyDescent="0.25">
      <c r="A11" s="242"/>
      <c r="B11" s="243"/>
      <c r="C11" s="267">
        <f>'YR 1'!C11</f>
        <v>0</v>
      </c>
      <c r="D11" s="267">
        <f>'YR 1'!D11</f>
        <v>0</v>
      </c>
      <c r="E11" s="204">
        <f>'YR 1'!E11</f>
        <v>0</v>
      </c>
      <c r="F11" s="24"/>
      <c r="G11" s="204">
        <f>F11*E11</f>
        <v>0</v>
      </c>
      <c r="H11" s="204">
        <f>G11*H4</f>
        <v>0</v>
      </c>
      <c r="I11" s="205">
        <f>H11+G11</f>
        <v>0</v>
      </c>
      <c r="J11" s="87"/>
      <c r="K11" s="30"/>
      <c r="L11" s="267">
        <f>'YR 1'!L11</f>
        <v>0</v>
      </c>
      <c r="M11" s="267">
        <f>'YR 1'!M11</f>
        <v>0</v>
      </c>
      <c r="N11" s="204">
        <f>'YR 1'!N11</f>
        <v>0</v>
      </c>
      <c r="O11" s="31"/>
      <c r="P11" s="204">
        <f>O11*N11</f>
        <v>0</v>
      </c>
      <c r="Q11" s="204">
        <f>P11*Q4</f>
        <v>0</v>
      </c>
      <c r="R11" s="206">
        <f>Q11+P11</f>
        <v>0</v>
      </c>
      <c r="S11" s="221">
        <f>'YR 1'!S11</f>
        <v>0</v>
      </c>
    </row>
    <row r="12" spans="1:19" x14ac:dyDescent="0.25">
      <c r="A12" s="242"/>
      <c r="B12" s="243"/>
      <c r="C12" s="267">
        <f>'YR 1'!C12</f>
        <v>0</v>
      </c>
      <c r="D12" s="267">
        <f>'YR 1'!D12</f>
        <v>0</v>
      </c>
      <c r="E12" s="204">
        <f>'YR 1'!E12</f>
        <v>0</v>
      </c>
      <c r="F12" s="24"/>
      <c r="G12" s="204">
        <f>F12*E12</f>
        <v>0</v>
      </c>
      <c r="H12" s="204">
        <f>G12*H4</f>
        <v>0</v>
      </c>
      <c r="I12" s="205">
        <f>H12+G12</f>
        <v>0</v>
      </c>
      <c r="J12" s="87"/>
      <c r="K12" s="30"/>
      <c r="L12" s="267">
        <f>'YR 1'!L12</f>
        <v>0</v>
      </c>
      <c r="M12" s="267">
        <f>'YR 1'!M12</f>
        <v>0</v>
      </c>
      <c r="N12" s="204">
        <f>'YR 1'!N12</f>
        <v>0</v>
      </c>
      <c r="O12" s="31"/>
      <c r="P12" s="204">
        <f>O12*N12</f>
        <v>0</v>
      </c>
      <c r="Q12" s="204">
        <f>P12*Q4</f>
        <v>0</v>
      </c>
      <c r="R12" s="206">
        <f>Q12+P12</f>
        <v>0</v>
      </c>
      <c r="S12" s="221">
        <f>'YR 1'!S12</f>
        <v>0</v>
      </c>
    </row>
    <row r="13" spans="1:19" x14ac:dyDescent="0.25">
      <c r="A13" s="242"/>
      <c r="B13" s="243"/>
      <c r="C13" s="267">
        <f>'YR 1'!C13</f>
        <v>0</v>
      </c>
      <c r="D13" s="267">
        <f>'YR 1'!D13</f>
        <v>0</v>
      </c>
      <c r="E13" s="204">
        <f>'YR 1'!E13</f>
        <v>0</v>
      </c>
      <c r="F13" s="24"/>
      <c r="G13" s="204">
        <f>F13*E13</f>
        <v>0</v>
      </c>
      <c r="H13" s="204">
        <f>G13*H4</f>
        <v>0</v>
      </c>
      <c r="I13" s="205">
        <f>H13+G13</f>
        <v>0</v>
      </c>
      <c r="J13" s="87"/>
      <c r="K13" s="30"/>
      <c r="L13" s="267">
        <f>'YR 1'!L13</f>
        <v>0</v>
      </c>
      <c r="M13" s="267">
        <f>'YR 1'!M13</f>
        <v>0</v>
      </c>
      <c r="N13" s="204">
        <f>'YR 1'!N13</f>
        <v>0</v>
      </c>
      <c r="O13" s="31"/>
      <c r="P13" s="204">
        <f>O13*N13</f>
        <v>0</v>
      </c>
      <c r="Q13" s="204">
        <f>P13*Q4</f>
        <v>0</v>
      </c>
      <c r="R13" s="206">
        <f>Q13+P13</f>
        <v>0</v>
      </c>
      <c r="S13" s="221">
        <f>'YR 1'!S13</f>
        <v>0</v>
      </c>
    </row>
    <row r="14" spans="1:19" ht="15.75" x14ac:dyDescent="0.25">
      <c r="A14" s="7"/>
      <c r="B14" s="8"/>
      <c r="C14" s="25"/>
      <c r="D14" s="25"/>
      <c r="E14" s="36" t="s">
        <v>12</v>
      </c>
      <c r="F14" s="26"/>
      <c r="G14" s="27">
        <f>SUM(G6:G13)</f>
        <v>0</v>
      </c>
      <c r="H14" s="27">
        <f>SUM(H6:H13)</f>
        <v>0</v>
      </c>
      <c r="I14" s="28">
        <f>SUM(I6:I13)</f>
        <v>0</v>
      </c>
      <c r="J14" s="29"/>
      <c r="K14" s="29"/>
      <c r="L14" s="29"/>
      <c r="M14" s="29"/>
      <c r="N14" s="35" t="s">
        <v>12</v>
      </c>
      <c r="O14" s="29"/>
      <c r="P14" s="27">
        <f>SUM(P6:P13)</f>
        <v>0</v>
      </c>
      <c r="Q14" s="27">
        <f>SUM(Q6:Q13)</f>
        <v>0</v>
      </c>
      <c r="R14" s="77">
        <f>SUM(R6:R13)</f>
        <v>0</v>
      </c>
      <c r="S14" s="273"/>
    </row>
    <row r="15" spans="1:19" ht="18.75" x14ac:dyDescent="0.3">
      <c r="A15" s="19" t="s">
        <v>11</v>
      </c>
      <c r="B15" s="12"/>
      <c r="C15" s="13"/>
      <c r="D15" s="13"/>
      <c r="E15" s="13"/>
      <c r="F15" s="13"/>
      <c r="G15" s="13"/>
      <c r="H15" s="14"/>
      <c r="I15" s="66"/>
      <c r="J15" s="85" t="s">
        <v>10</v>
      </c>
      <c r="K15" s="12"/>
      <c r="L15" s="13"/>
      <c r="M15" s="13"/>
      <c r="N15" s="13"/>
      <c r="O15" s="13"/>
      <c r="P15" s="13"/>
      <c r="Q15" s="14"/>
      <c r="R15" s="78"/>
      <c r="S15" s="224"/>
    </row>
    <row r="16" spans="1:19" ht="15" customHeight="1" x14ac:dyDescent="0.25">
      <c r="A16" s="416" t="s">
        <v>14</v>
      </c>
      <c r="B16" s="388"/>
      <c r="C16" s="374" t="s">
        <v>0</v>
      </c>
      <c r="D16" s="333"/>
      <c r="E16" s="366" t="s">
        <v>118</v>
      </c>
      <c r="F16" s="374" t="s">
        <v>1</v>
      </c>
      <c r="G16" s="419" t="s">
        <v>2</v>
      </c>
      <c r="H16" s="217">
        <v>0.3</v>
      </c>
      <c r="I16" s="421" t="s">
        <v>4</v>
      </c>
      <c r="J16" s="416" t="s">
        <v>14</v>
      </c>
      <c r="K16" s="388"/>
      <c r="L16" s="374" t="s">
        <v>0</v>
      </c>
      <c r="M16" s="333"/>
      <c r="N16" s="366" t="s">
        <v>118</v>
      </c>
      <c r="O16" s="374" t="s">
        <v>1</v>
      </c>
      <c r="P16" s="374" t="s">
        <v>2</v>
      </c>
      <c r="Q16" s="102">
        <v>0.3</v>
      </c>
      <c r="R16" s="426" t="s">
        <v>4</v>
      </c>
      <c r="S16" s="224"/>
    </row>
    <row r="17" spans="1:19" ht="37.5" x14ac:dyDescent="0.25">
      <c r="A17" s="21" t="s">
        <v>55</v>
      </c>
      <c r="B17" s="22" t="s">
        <v>29</v>
      </c>
      <c r="C17" s="417"/>
      <c r="D17" s="103" t="s">
        <v>42</v>
      </c>
      <c r="E17" s="418"/>
      <c r="F17" s="417"/>
      <c r="G17" s="420"/>
      <c r="H17" s="218" t="s">
        <v>3</v>
      </c>
      <c r="I17" s="422"/>
      <c r="J17" s="86" t="s">
        <v>43</v>
      </c>
      <c r="K17" s="22" t="s">
        <v>29</v>
      </c>
      <c r="L17" s="417"/>
      <c r="M17" s="103" t="s">
        <v>42</v>
      </c>
      <c r="N17" s="418"/>
      <c r="O17" s="417"/>
      <c r="P17" s="417"/>
      <c r="Q17" s="104" t="s">
        <v>3</v>
      </c>
      <c r="R17" s="427"/>
      <c r="S17" s="224"/>
    </row>
    <row r="18" spans="1:19" x14ac:dyDescent="0.25">
      <c r="A18" s="242"/>
      <c r="B18" s="243"/>
      <c r="C18" s="267">
        <f>'YR 1'!C18</f>
        <v>0</v>
      </c>
      <c r="D18" s="267">
        <f>'YR 1'!D18</f>
        <v>0</v>
      </c>
      <c r="E18" s="204">
        <f>'YR 1'!E18</f>
        <v>0</v>
      </c>
      <c r="F18" s="24"/>
      <c r="G18" s="204">
        <f t="shared" ref="G18:G23" si="8">F18*E18</f>
        <v>0</v>
      </c>
      <c r="H18" s="204">
        <f>G18*H16</f>
        <v>0</v>
      </c>
      <c r="I18" s="205">
        <f t="shared" ref="I18:I23" si="9">H18+G18</f>
        <v>0</v>
      </c>
      <c r="J18" s="87"/>
      <c r="K18" s="30"/>
      <c r="L18" s="267">
        <f>'YR 1'!L18</f>
        <v>0</v>
      </c>
      <c r="M18" s="267">
        <f>'YR 1'!M18</f>
        <v>0</v>
      </c>
      <c r="N18" s="204">
        <f>'YR 1'!N18</f>
        <v>0</v>
      </c>
      <c r="O18" s="31"/>
      <c r="P18" s="204">
        <f t="shared" ref="P18:P23" si="10">O18*N18</f>
        <v>0</v>
      </c>
      <c r="Q18" s="204">
        <f>P18*Q16</f>
        <v>0</v>
      </c>
      <c r="R18" s="206">
        <f t="shared" ref="R18:R23" si="11">Q18+P18</f>
        <v>0</v>
      </c>
      <c r="S18" s="223">
        <f>'YR 1'!S18</f>
        <v>0</v>
      </c>
    </row>
    <row r="19" spans="1:19" x14ac:dyDescent="0.25">
      <c r="A19" s="242"/>
      <c r="B19" s="243"/>
      <c r="C19" s="267">
        <f>'YR 1'!C19</f>
        <v>0</v>
      </c>
      <c r="D19" s="267">
        <f>'YR 1'!D19</f>
        <v>0</v>
      </c>
      <c r="E19" s="204">
        <f>'YR 1'!E19</f>
        <v>0</v>
      </c>
      <c r="F19" s="24"/>
      <c r="G19" s="204">
        <f t="shared" si="8"/>
        <v>0</v>
      </c>
      <c r="H19" s="204">
        <f>G19*H16</f>
        <v>0</v>
      </c>
      <c r="I19" s="205">
        <f t="shared" si="9"/>
        <v>0</v>
      </c>
      <c r="J19" s="87"/>
      <c r="K19" s="30"/>
      <c r="L19" s="267">
        <f>'YR 1'!L19</f>
        <v>0</v>
      </c>
      <c r="M19" s="267">
        <f>'YR 1'!M19</f>
        <v>0</v>
      </c>
      <c r="N19" s="204">
        <f>'YR 1'!N19</f>
        <v>0</v>
      </c>
      <c r="O19" s="31"/>
      <c r="P19" s="204">
        <f t="shared" si="10"/>
        <v>0</v>
      </c>
      <c r="Q19" s="204">
        <f>P19*Q16</f>
        <v>0</v>
      </c>
      <c r="R19" s="206">
        <f t="shared" si="11"/>
        <v>0</v>
      </c>
      <c r="S19" s="223">
        <f>'YR 1'!S19</f>
        <v>0</v>
      </c>
    </row>
    <row r="20" spans="1:19" x14ac:dyDescent="0.25">
      <c r="A20" s="242"/>
      <c r="B20" s="243"/>
      <c r="C20" s="267">
        <f>'YR 1'!C20</f>
        <v>0</v>
      </c>
      <c r="D20" s="267">
        <f>'YR 1'!D20</f>
        <v>0</v>
      </c>
      <c r="E20" s="204">
        <f>'YR 1'!E20</f>
        <v>0</v>
      </c>
      <c r="F20" s="24"/>
      <c r="G20" s="204">
        <f t="shared" si="8"/>
        <v>0</v>
      </c>
      <c r="H20" s="204">
        <f>G20*H16</f>
        <v>0</v>
      </c>
      <c r="I20" s="205">
        <f t="shared" si="9"/>
        <v>0</v>
      </c>
      <c r="J20" s="87"/>
      <c r="K20" s="30"/>
      <c r="L20" s="267">
        <f>'YR 1'!L20</f>
        <v>0</v>
      </c>
      <c r="M20" s="267">
        <f>'YR 1'!M20</f>
        <v>0</v>
      </c>
      <c r="N20" s="204">
        <f>'YR 1'!N20</f>
        <v>0</v>
      </c>
      <c r="O20" s="31"/>
      <c r="P20" s="204">
        <f t="shared" si="10"/>
        <v>0</v>
      </c>
      <c r="Q20" s="204">
        <f>P20*Q16</f>
        <v>0</v>
      </c>
      <c r="R20" s="206">
        <f t="shared" si="11"/>
        <v>0</v>
      </c>
      <c r="S20" s="223">
        <f>'YR 1'!S19</f>
        <v>0</v>
      </c>
    </row>
    <row r="21" spans="1:19" x14ac:dyDescent="0.25">
      <c r="A21" s="242"/>
      <c r="B21" s="243"/>
      <c r="C21" s="267">
        <f>'YR 1'!C21</f>
        <v>0</v>
      </c>
      <c r="D21" s="267">
        <f>'YR 1'!D21</f>
        <v>0</v>
      </c>
      <c r="E21" s="204">
        <f>'YR 1'!E21</f>
        <v>0</v>
      </c>
      <c r="F21" s="24"/>
      <c r="G21" s="204">
        <f t="shared" si="8"/>
        <v>0</v>
      </c>
      <c r="H21" s="204">
        <f>G21*H16</f>
        <v>0</v>
      </c>
      <c r="I21" s="205">
        <f t="shared" si="9"/>
        <v>0</v>
      </c>
      <c r="J21" s="87"/>
      <c r="K21" s="30"/>
      <c r="L21" s="267">
        <f>'YR 1'!L21</f>
        <v>0</v>
      </c>
      <c r="M21" s="267">
        <f>'YR 1'!M21</f>
        <v>0</v>
      </c>
      <c r="N21" s="204">
        <f>'YR 1'!N21</f>
        <v>0</v>
      </c>
      <c r="O21" s="31"/>
      <c r="P21" s="204">
        <f t="shared" si="10"/>
        <v>0</v>
      </c>
      <c r="Q21" s="204">
        <f>P21*Q16</f>
        <v>0</v>
      </c>
      <c r="R21" s="206">
        <f t="shared" si="11"/>
        <v>0</v>
      </c>
      <c r="S21" s="221">
        <f>'YR 1'!S21</f>
        <v>0</v>
      </c>
    </row>
    <row r="22" spans="1:19" x14ac:dyDescent="0.25">
      <c r="A22" s="242"/>
      <c r="B22" s="243"/>
      <c r="C22" s="267">
        <f>'YR 1'!C22</f>
        <v>0</v>
      </c>
      <c r="D22" s="267">
        <f>'YR 1'!D22</f>
        <v>0</v>
      </c>
      <c r="E22" s="204">
        <f>'YR 1'!E22</f>
        <v>0</v>
      </c>
      <c r="F22" s="24"/>
      <c r="G22" s="204">
        <f t="shared" si="8"/>
        <v>0</v>
      </c>
      <c r="H22" s="204">
        <f>G22*H16</f>
        <v>0</v>
      </c>
      <c r="I22" s="205">
        <f t="shared" si="9"/>
        <v>0</v>
      </c>
      <c r="J22" s="87"/>
      <c r="K22" s="30"/>
      <c r="L22" s="267">
        <f>'YR 1'!L22</f>
        <v>0</v>
      </c>
      <c r="M22" s="267">
        <f>'YR 1'!M22</f>
        <v>0</v>
      </c>
      <c r="N22" s="204">
        <f>'YR 1'!N22</f>
        <v>0</v>
      </c>
      <c r="O22" s="31"/>
      <c r="P22" s="204">
        <f t="shared" si="10"/>
        <v>0</v>
      </c>
      <c r="Q22" s="204">
        <f>P22*Q16</f>
        <v>0</v>
      </c>
      <c r="R22" s="206">
        <f t="shared" si="11"/>
        <v>0</v>
      </c>
      <c r="S22" s="221">
        <f>'YR 1'!S22</f>
        <v>0</v>
      </c>
    </row>
    <row r="23" spans="1:19" x14ac:dyDescent="0.25">
      <c r="A23" s="242"/>
      <c r="B23" s="243"/>
      <c r="C23" s="267">
        <f>'YR 1'!C23</f>
        <v>0</v>
      </c>
      <c r="D23" s="267">
        <f>'YR 1'!D23</f>
        <v>0</v>
      </c>
      <c r="E23" s="204">
        <f>'YR 1'!E23</f>
        <v>0</v>
      </c>
      <c r="F23" s="24"/>
      <c r="G23" s="204">
        <f t="shared" si="8"/>
        <v>0</v>
      </c>
      <c r="H23" s="204">
        <f>G23*H16</f>
        <v>0</v>
      </c>
      <c r="I23" s="205">
        <f t="shared" si="9"/>
        <v>0</v>
      </c>
      <c r="J23" s="87"/>
      <c r="K23" s="30"/>
      <c r="L23" s="267">
        <f>'YR 1'!L23</f>
        <v>0</v>
      </c>
      <c r="M23" s="267">
        <f>'YR 1'!M23</f>
        <v>0</v>
      </c>
      <c r="N23" s="204">
        <f>'YR 1'!N23</f>
        <v>0</v>
      </c>
      <c r="O23" s="31"/>
      <c r="P23" s="204">
        <f t="shared" si="10"/>
        <v>0</v>
      </c>
      <c r="Q23" s="204">
        <f>P23*Q16</f>
        <v>0</v>
      </c>
      <c r="R23" s="206">
        <f t="shared" si="11"/>
        <v>0</v>
      </c>
      <c r="S23" s="222">
        <f>'YR 1'!S23</f>
        <v>0</v>
      </c>
    </row>
    <row r="24" spans="1:19" ht="15.75" x14ac:dyDescent="0.25">
      <c r="A24" s="7"/>
      <c r="B24" s="8"/>
      <c r="C24" s="25"/>
      <c r="D24" s="25"/>
      <c r="E24" s="36" t="s">
        <v>12</v>
      </c>
      <c r="F24" s="26"/>
      <c r="G24" s="27">
        <f>SUM(G18:G23)</f>
        <v>0</v>
      </c>
      <c r="H24" s="27">
        <f>SUM(H18:H23)</f>
        <v>0</v>
      </c>
      <c r="I24" s="28">
        <f>SUM(I18:I23)</f>
        <v>0</v>
      </c>
      <c r="J24" s="29"/>
      <c r="K24" s="29"/>
      <c r="L24" s="37"/>
      <c r="M24" s="37"/>
      <c r="N24" s="36" t="s">
        <v>12</v>
      </c>
      <c r="O24" s="37"/>
      <c r="P24" s="44">
        <f>SUM(P18:P23)</f>
        <v>0</v>
      </c>
      <c r="Q24" s="44">
        <f>SUM(Q18:Q23)</f>
        <v>0</v>
      </c>
      <c r="R24" s="79">
        <f>SUM(R18:R23)</f>
        <v>0</v>
      </c>
      <c r="S24" s="224"/>
    </row>
    <row r="25" spans="1:19" ht="18.75" x14ac:dyDescent="0.3">
      <c r="A25" s="19" t="s">
        <v>20</v>
      </c>
      <c r="B25" s="12"/>
      <c r="C25" s="13"/>
      <c r="D25" s="13"/>
      <c r="E25" s="13"/>
      <c r="F25" s="13"/>
      <c r="G25" s="13"/>
      <c r="H25" s="14"/>
      <c r="I25" s="66"/>
      <c r="J25" s="85" t="s">
        <v>20</v>
      </c>
      <c r="K25" s="12"/>
      <c r="L25" s="13"/>
      <c r="M25" s="13"/>
      <c r="N25" s="13"/>
      <c r="O25" s="13"/>
      <c r="P25" s="13"/>
      <c r="Q25" s="14"/>
      <c r="R25" s="78"/>
      <c r="S25" s="224"/>
    </row>
    <row r="26" spans="1:19" ht="15.75" customHeight="1" x14ac:dyDescent="0.25">
      <c r="A26" s="416" t="s">
        <v>14</v>
      </c>
      <c r="B26" s="388"/>
      <c r="C26" s="374" t="s">
        <v>0</v>
      </c>
      <c r="D26" s="333"/>
      <c r="E26" s="389" t="s">
        <v>45</v>
      </c>
      <c r="F26" s="374" t="s">
        <v>1</v>
      </c>
      <c r="G26" s="374" t="s">
        <v>2</v>
      </c>
      <c r="H26" s="109"/>
      <c r="I26" s="436" t="s">
        <v>4</v>
      </c>
      <c r="J26" s="416" t="s">
        <v>14</v>
      </c>
      <c r="K26" s="388"/>
      <c r="L26" s="374" t="s">
        <v>0</v>
      </c>
      <c r="M26" s="333"/>
      <c r="N26" s="389" t="s">
        <v>45</v>
      </c>
      <c r="O26" s="374" t="s">
        <v>1</v>
      </c>
      <c r="P26" s="374" t="s">
        <v>2</v>
      </c>
      <c r="Q26" s="109"/>
      <c r="R26" s="426" t="s">
        <v>4</v>
      </c>
      <c r="S26" s="224"/>
    </row>
    <row r="27" spans="1:19" ht="26.25" x14ac:dyDescent="0.25">
      <c r="A27" s="21" t="s">
        <v>18</v>
      </c>
      <c r="B27" s="22" t="s">
        <v>17</v>
      </c>
      <c r="C27" s="417"/>
      <c r="D27" s="103" t="s">
        <v>42</v>
      </c>
      <c r="E27" s="435"/>
      <c r="F27" s="417"/>
      <c r="G27" s="417"/>
      <c r="H27" s="110" t="s">
        <v>21</v>
      </c>
      <c r="I27" s="437"/>
      <c r="J27" s="86" t="s">
        <v>18</v>
      </c>
      <c r="K27" s="22" t="s">
        <v>17</v>
      </c>
      <c r="L27" s="417"/>
      <c r="M27" s="103" t="s">
        <v>42</v>
      </c>
      <c r="N27" s="435"/>
      <c r="O27" s="417"/>
      <c r="P27" s="417"/>
      <c r="Q27" s="110" t="s">
        <v>21</v>
      </c>
      <c r="R27" s="427"/>
      <c r="S27" s="224"/>
    </row>
    <row r="28" spans="1:19" x14ac:dyDescent="0.25">
      <c r="A28" s="242"/>
      <c r="B28" s="243"/>
      <c r="C28" s="267">
        <f>'YR 1'!C28</f>
        <v>0</v>
      </c>
      <c r="D28" s="267">
        <f>'YR 1'!D28</f>
        <v>0</v>
      </c>
      <c r="E28" s="46"/>
      <c r="F28" s="24"/>
      <c r="G28" s="23"/>
      <c r="H28" s="46"/>
      <c r="I28" s="205">
        <f>G28</f>
        <v>0</v>
      </c>
      <c r="J28" s="244"/>
      <c r="K28" s="245"/>
      <c r="L28" s="267">
        <f>'YR 1'!L28</f>
        <v>0</v>
      </c>
      <c r="M28" s="267">
        <f>'YR 1'!M28</f>
        <v>0</v>
      </c>
      <c r="N28" s="46"/>
      <c r="O28" s="31"/>
      <c r="P28" s="32"/>
      <c r="Q28" s="46"/>
      <c r="R28" s="206">
        <f>P28</f>
        <v>0</v>
      </c>
      <c r="S28" s="223">
        <f>'YR 1'!S28</f>
        <v>0</v>
      </c>
    </row>
    <row r="29" spans="1:19" x14ac:dyDescent="0.25">
      <c r="A29" s="242"/>
      <c r="B29" s="243"/>
      <c r="C29" s="267">
        <f>'YR 1'!C29</f>
        <v>0</v>
      </c>
      <c r="D29" s="267">
        <f>'YR 1'!D29</f>
        <v>0</v>
      </c>
      <c r="E29" s="46"/>
      <c r="F29" s="24"/>
      <c r="G29" s="23"/>
      <c r="H29" s="46"/>
      <c r="I29" s="205">
        <f>G29</f>
        <v>0</v>
      </c>
      <c r="J29" s="244"/>
      <c r="K29" s="245"/>
      <c r="L29" s="267">
        <f>'YR 1'!L29</f>
        <v>0</v>
      </c>
      <c r="M29" s="267">
        <f>'YR 1'!M29</f>
        <v>0</v>
      </c>
      <c r="N29" s="46"/>
      <c r="O29" s="31"/>
      <c r="P29" s="32"/>
      <c r="Q29" s="46"/>
      <c r="R29" s="206">
        <f>P29</f>
        <v>0</v>
      </c>
      <c r="S29" s="221">
        <f>'YR 1'!S29</f>
        <v>0</v>
      </c>
    </row>
    <row r="30" spans="1:19" x14ac:dyDescent="0.25">
      <c r="A30" s="242"/>
      <c r="B30" s="243"/>
      <c r="C30" s="267">
        <f>'YR 1'!C30</f>
        <v>0</v>
      </c>
      <c r="D30" s="267">
        <f>'YR 1'!D30</f>
        <v>0</v>
      </c>
      <c r="E30" s="46"/>
      <c r="F30" s="24"/>
      <c r="G30" s="23"/>
      <c r="H30" s="46"/>
      <c r="I30" s="205">
        <f>G30</f>
        <v>0</v>
      </c>
      <c r="J30" s="244"/>
      <c r="K30" s="245"/>
      <c r="L30" s="267">
        <f>'YR 1'!L30</f>
        <v>0</v>
      </c>
      <c r="M30" s="267">
        <f>'YR 1'!M30</f>
        <v>0</v>
      </c>
      <c r="N30" s="46"/>
      <c r="O30" s="31"/>
      <c r="P30" s="32"/>
      <c r="Q30" s="46"/>
      <c r="R30" s="206">
        <f>P30</f>
        <v>0</v>
      </c>
      <c r="S30" s="221">
        <f>'YR 1'!S30</f>
        <v>0</v>
      </c>
    </row>
    <row r="31" spans="1:19" x14ac:dyDescent="0.25">
      <c r="A31" s="242"/>
      <c r="B31" s="243"/>
      <c r="C31" s="267">
        <f>'YR 1'!C31</f>
        <v>0</v>
      </c>
      <c r="D31" s="267">
        <f>'YR 1'!D31</f>
        <v>0</v>
      </c>
      <c r="E31" s="46"/>
      <c r="F31" s="24"/>
      <c r="G31" s="23"/>
      <c r="H31" s="46"/>
      <c r="I31" s="205">
        <f>G31</f>
        <v>0</v>
      </c>
      <c r="J31" s="244"/>
      <c r="K31" s="245"/>
      <c r="L31" s="267">
        <f>'YR 1'!L31</f>
        <v>0</v>
      </c>
      <c r="M31" s="267">
        <f>'YR 1'!M31</f>
        <v>0</v>
      </c>
      <c r="N31" s="46"/>
      <c r="O31" s="31"/>
      <c r="P31" s="32"/>
      <c r="Q31" s="46"/>
      <c r="R31" s="206">
        <f>P31</f>
        <v>0</v>
      </c>
      <c r="S31" s="222">
        <f>'YR 1'!S31</f>
        <v>0</v>
      </c>
    </row>
    <row r="32" spans="1:19" ht="15.75" x14ac:dyDescent="0.25">
      <c r="A32" s="7"/>
      <c r="B32" s="8"/>
      <c r="C32" s="25"/>
      <c r="D32" s="25"/>
      <c r="E32" s="36" t="s">
        <v>12</v>
      </c>
      <c r="F32" s="26"/>
      <c r="G32" s="44">
        <f>SUM(G28:G31)</f>
        <v>0</v>
      </c>
      <c r="H32" s="47"/>
      <c r="I32" s="45">
        <f>SUM(I28:I31)</f>
        <v>0</v>
      </c>
      <c r="J32" s="29"/>
      <c r="K32" s="29"/>
      <c r="L32" s="37"/>
      <c r="M32" s="37"/>
      <c r="N32" s="36" t="s">
        <v>12</v>
      </c>
      <c r="O32" s="37"/>
      <c r="P32" s="44">
        <f>SUM(P28:P31)</f>
        <v>0</v>
      </c>
      <c r="Q32" s="47"/>
      <c r="R32" s="79">
        <f>SUM(R28:R31)</f>
        <v>0</v>
      </c>
      <c r="S32" s="224"/>
    </row>
    <row r="33" spans="1:19" ht="18.75" x14ac:dyDescent="0.3">
      <c r="A33" s="20" t="s">
        <v>22</v>
      </c>
      <c r="B33" s="9"/>
      <c r="C33" s="10"/>
      <c r="D33" s="10"/>
      <c r="E33" s="10"/>
      <c r="F33" s="10"/>
      <c r="G33" s="10"/>
      <c r="H33" s="11"/>
      <c r="I33" s="67"/>
      <c r="J33" s="73" t="s">
        <v>13</v>
      </c>
      <c r="K33" s="9"/>
      <c r="L33" s="10"/>
      <c r="M33" s="10"/>
      <c r="N33" s="10"/>
      <c r="O33" s="10"/>
      <c r="P33" s="10"/>
      <c r="Q33" s="11"/>
      <c r="R33" s="74"/>
      <c r="S33" s="224"/>
    </row>
    <row r="34" spans="1:19" ht="15.75" customHeight="1" x14ac:dyDescent="0.25">
      <c r="A34" s="416" t="s">
        <v>14</v>
      </c>
      <c r="B34" s="388"/>
      <c r="C34" s="374" t="s">
        <v>0</v>
      </c>
      <c r="D34" s="333"/>
      <c r="E34" s="389" t="s">
        <v>45</v>
      </c>
      <c r="F34" s="374" t="s">
        <v>1</v>
      </c>
      <c r="G34" s="374" t="s">
        <v>2</v>
      </c>
      <c r="H34" s="109"/>
      <c r="I34" s="436" t="s">
        <v>4</v>
      </c>
      <c r="J34" s="416" t="s">
        <v>14</v>
      </c>
      <c r="K34" s="388"/>
      <c r="L34" s="374" t="s">
        <v>0</v>
      </c>
      <c r="M34" s="333"/>
      <c r="N34" s="389" t="s">
        <v>45</v>
      </c>
      <c r="O34" s="374" t="s">
        <v>1</v>
      </c>
      <c r="P34" s="374" t="s">
        <v>2</v>
      </c>
      <c r="Q34" s="109"/>
      <c r="R34" s="426" t="s">
        <v>4</v>
      </c>
      <c r="S34" s="224"/>
    </row>
    <row r="35" spans="1:19" ht="26.25" x14ac:dyDescent="0.25">
      <c r="A35" s="21" t="s">
        <v>18</v>
      </c>
      <c r="B35" s="22" t="s">
        <v>17</v>
      </c>
      <c r="C35" s="417"/>
      <c r="D35" s="103" t="s">
        <v>42</v>
      </c>
      <c r="E35" s="435"/>
      <c r="F35" s="417"/>
      <c r="G35" s="417"/>
      <c r="H35" s="110" t="s">
        <v>21</v>
      </c>
      <c r="I35" s="437"/>
      <c r="J35" s="99" t="s">
        <v>18</v>
      </c>
      <c r="K35" s="100" t="s">
        <v>17</v>
      </c>
      <c r="L35" s="417"/>
      <c r="M35" s="103" t="s">
        <v>42</v>
      </c>
      <c r="N35" s="435"/>
      <c r="O35" s="417"/>
      <c r="P35" s="417"/>
      <c r="Q35" s="110" t="s">
        <v>21</v>
      </c>
      <c r="R35" s="427"/>
      <c r="S35" s="224"/>
    </row>
    <row r="36" spans="1:19" x14ac:dyDescent="0.25">
      <c r="A36" s="242"/>
      <c r="B36" s="243"/>
      <c r="C36" s="267">
        <f>'YR 1'!C36</f>
        <v>0</v>
      </c>
      <c r="D36" s="267">
        <f>'YR 1'!D36</f>
        <v>0</v>
      </c>
      <c r="E36" s="46"/>
      <c r="F36" s="24"/>
      <c r="G36" s="23"/>
      <c r="H36" s="46"/>
      <c r="I36" s="205">
        <f>G36</f>
        <v>0</v>
      </c>
      <c r="J36" s="244"/>
      <c r="K36" s="245"/>
      <c r="L36" s="267">
        <f>'YR 1'!L36</f>
        <v>0</v>
      </c>
      <c r="M36" s="267">
        <f>'YR 1'!M36</f>
        <v>0</v>
      </c>
      <c r="N36" s="46"/>
      <c r="O36" s="31"/>
      <c r="P36" s="32"/>
      <c r="Q36" s="46"/>
      <c r="R36" s="206">
        <f>P36</f>
        <v>0</v>
      </c>
      <c r="S36" s="223">
        <f>'YR 1'!S36</f>
        <v>0</v>
      </c>
    </row>
    <row r="37" spans="1:19" x14ac:dyDescent="0.25">
      <c r="A37" s="242"/>
      <c r="B37" s="243"/>
      <c r="C37" s="267">
        <f>'YR 1'!C37</f>
        <v>0</v>
      </c>
      <c r="D37" s="267">
        <f>'YR 1'!D37</f>
        <v>0</v>
      </c>
      <c r="E37" s="46"/>
      <c r="F37" s="24"/>
      <c r="G37" s="23"/>
      <c r="H37" s="46"/>
      <c r="I37" s="205">
        <f>G37</f>
        <v>0</v>
      </c>
      <c r="J37" s="244"/>
      <c r="K37" s="245"/>
      <c r="L37" s="267">
        <f>'YR 1'!L37</f>
        <v>0</v>
      </c>
      <c r="M37" s="267">
        <f>'YR 1'!M37</f>
        <v>0</v>
      </c>
      <c r="N37" s="46"/>
      <c r="O37" s="31"/>
      <c r="P37" s="32"/>
      <c r="Q37" s="46"/>
      <c r="R37" s="206">
        <f>P37</f>
        <v>0</v>
      </c>
      <c r="S37" s="221">
        <f>'YR 1'!S37</f>
        <v>0</v>
      </c>
    </row>
    <row r="38" spans="1:19" x14ac:dyDescent="0.25">
      <c r="A38" s="242"/>
      <c r="B38" s="243"/>
      <c r="C38" s="267">
        <f>'YR 1'!C38</f>
        <v>0</v>
      </c>
      <c r="D38" s="267">
        <f>'YR 1'!D38</f>
        <v>0</v>
      </c>
      <c r="E38" s="46"/>
      <c r="F38" s="24"/>
      <c r="G38" s="23"/>
      <c r="H38" s="46"/>
      <c r="I38" s="205">
        <f>G38</f>
        <v>0</v>
      </c>
      <c r="J38" s="244"/>
      <c r="K38" s="245"/>
      <c r="L38" s="267">
        <f>'YR 1'!L38</f>
        <v>0</v>
      </c>
      <c r="M38" s="267">
        <f>'YR 1'!M38</f>
        <v>0</v>
      </c>
      <c r="N38" s="46"/>
      <c r="O38" s="31"/>
      <c r="P38" s="32"/>
      <c r="Q38" s="46"/>
      <c r="R38" s="206">
        <f>P38</f>
        <v>0</v>
      </c>
      <c r="S38" s="221">
        <f>'YR 1'!S38</f>
        <v>0</v>
      </c>
    </row>
    <row r="39" spans="1:19" x14ac:dyDescent="0.25">
      <c r="A39" s="242"/>
      <c r="B39" s="243"/>
      <c r="C39" s="267">
        <f>'YR 1'!C39</f>
        <v>0</v>
      </c>
      <c r="D39" s="267">
        <f>'YR 1'!D39</f>
        <v>0</v>
      </c>
      <c r="E39" s="46"/>
      <c r="F39" s="24"/>
      <c r="G39" s="23"/>
      <c r="H39" s="46"/>
      <c r="I39" s="205">
        <f>G39</f>
        <v>0</v>
      </c>
      <c r="J39" s="244"/>
      <c r="K39" s="245"/>
      <c r="L39" s="267">
        <f>'YR 1'!L39</f>
        <v>0</v>
      </c>
      <c r="M39" s="267">
        <f>'YR 1'!M39</f>
        <v>0</v>
      </c>
      <c r="N39" s="46"/>
      <c r="O39" s="31"/>
      <c r="P39" s="32"/>
      <c r="Q39" s="46"/>
      <c r="R39" s="206">
        <f>P39</f>
        <v>0</v>
      </c>
      <c r="S39" s="222">
        <f>'YR 1'!S39</f>
        <v>0</v>
      </c>
    </row>
    <row r="40" spans="1:19" ht="15.75" x14ac:dyDescent="0.25">
      <c r="A40" s="7"/>
      <c r="B40" s="8"/>
      <c r="C40" s="25"/>
      <c r="D40" s="25"/>
      <c r="E40" s="36" t="s">
        <v>12</v>
      </c>
      <c r="F40" s="26"/>
      <c r="G40" s="48">
        <f>SUM(G36:G39)</f>
        <v>0</v>
      </c>
      <c r="H40" s="49"/>
      <c r="I40" s="50">
        <f>SUM(I36:I39)</f>
        <v>0</v>
      </c>
      <c r="J40" s="29"/>
      <c r="K40" s="29"/>
      <c r="L40" s="37"/>
      <c r="M40" s="37"/>
      <c r="N40" s="36" t="s">
        <v>12</v>
      </c>
      <c r="O40" s="37"/>
      <c r="P40" s="51">
        <f>SUM(P36:P39)</f>
        <v>0</v>
      </c>
      <c r="Q40" s="47"/>
      <c r="R40" s="80">
        <f>SUM(R36:R39)</f>
        <v>0</v>
      </c>
      <c r="S40" s="224"/>
    </row>
    <row r="41" spans="1:19" ht="26.25" customHeight="1" thickBot="1" x14ac:dyDescent="0.3">
      <c r="A41" s="5"/>
      <c r="B41" s="6" t="s">
        <v>16</v>
      </c>
      <c r="C41" s="39"/>
      <c r="D41" s="39"/>
      <c r="E41" s="40"/>
      <c r="F41" s="40"/>
      <c r="G41" s="42">
        <f>G40+G32+G24+G14</f>
        <v>0</v>
      </c>
      <c r="H41" s="42">
        <f>H40+H32+H24+H14</f>
        <v>0</v>
      </c>
      <c r="I41" s="43">
        <f>I40+I32+I24+I14</f>
        <v>0</v>
      </c>
      <c r="J41" s="88"/>
      <c r="K41" s="6" t="s">
        <v>15</v>
      </c>
      <c r="L41" s="39"/>
      <c r="M41" s="39"/>
      <c r="N41" s="41"/>
      <c r="O41" s="41"/>
      <c r="P41" s="42">
        <f>P40+P32+P24+P14</f>
        <v>0</v>
      </c>
      <c r="Q41" s="42">
        <f>Q40+Q32+Q24+Q14</f>
        <v>0</v>
      </c>
      <c r="R41" s="81">
        <f>R40+R32+R24+R14</f>
        <v>0</v>
      </c>
      <c r="S41" s="224"/>
    </row>
    <row r="42" spans="1:19" ht="18.75" x14ac:dyDescent="0.3">
      <c r="A42" s="53" t="s">
        <v>25</v>
      </c>
      <c r="B42" s="54"/>
      <c r="C42" s="55"/>
      <c r="D42" s="55"/>
      <c r="E42" s="55"/>
      <c r="F42" s="55"/>
      <c r="G42" s="55"/>
      <c r="H42" s="56"/>
      <c r="I42" s="68" t="s">
        <v>176</v>
      </c>
      <c r="J42" s="89" t="s">
        <v>25</v>
      </c>
      <c r="K42" s="54"/>
      <c r="L42" s="55"/>
      <c r="M42" s="55"/>
      <c r="N42" s="55"/>
      <c r="O42" s="55"/>
      <c r="P42" s="55"/>
      <c r="Q42" s="56"/>
      <c r="R42" s="82" t="s">
        <v>176</v>
      </c>
      <c r="S42" s="271"/>
    </row>
    <row r="43" spans="1:19" x14ac:dyDescent="0.25">
      <c r="A43" s="352"/>
      <c r="B43" s="353"/>
      <c r="C43" s="353"/>
      <c r="D43" s="353"/>
      <c r="E43" s="353"/>
      <c r="F43" s="353"/>
      <c r="G43" s="353"/>
      <c r="H43" s="353"/>
      <c r="I43" s="203"/>
      <c r="J43" s="350"/>
      <c r="K43" s="351"/>
      <c r="L43" s="351"/>
      <c r="M43" s="351"/>
      <c r="N43" s="351"/>
      <c r="O43" s="351"/>
      <c r="P43" s="351"/>
      <c r="Q43" s="351"/>
      <c r="R43" s="76"/>
      <c r="S43" s="221">
        <f>'YR 1'!S43</f>
        <v>0</v>
      </c>
    </row>
    <row r="44" spans="1:19" x14ac:dyDescent="0.25">
      <c r="A44" s="352"/>
      <c r="B44" s="353"/>
      <c r="C44" s="353"/>
      <c r="D44" s="353"/>
      <c r="E44" s="353"/>
      <c r="F44" s="353"/>
      <c r="G44" s="353"/>
      <c r="H44" s="353"/>
      <c r="I44" s="203"/>
      <c r="J44" s="350"/>
      <c r="K44" s="351"/>
      <c r="L44" s="351"/>
      <c r="M44" s="351"/>
      <c r="N44" s="351"/>
      <c r="O44" s="351"/>
      <c r="P44" s="351"/>
      <c r="Q44" s="351"/>
      <c r="R44" s="76"/>
      <c r="S44" s="221">
        <f>'YR 1'!S44</f>
        <v>0</v>
      </c>
    </row>
    <row r="45" spans="1:19" x14ac:dyDescent="0.25">
      <c r="A45" s="352"/>
      <c r="B45" s="353"/>
      <c r="C45" s="353"/>
      <c r="D45" s="353"/>
      <c r="E45" s="353"/>
      <c r="F45" s="353"/>
      <c r="G45" s="353"/>
      <c r="H45" s="353"/>
      <c r="I45" s="203"/>
      <c r="J45" s="350"/>
      <c r="K45" s="351"/>
      <c r="L45" s="351"/>
      <c r="M45" s="351"/>
      <c r="N45" s="351"/>
      <c r="O45" s="351"/>
      <c r="P45" s="351"/>
      <c r="Q45" s="351"/>
      <c r="R45" s="76"/>
      <c r="S45" s="221">
        <f>'YR 1'!S45</f>
        <v>0</v>
      </c>
    </row>
    <row r="46" spans="1:19" x14ac:dyDescent="0.25">
      <c r="A46" s="352"/>
      <c r="B46" s="353"/>
      <c r="C46" s="353"/>
      <c r="D46" s="353"/>
      <c r="E46" s="353"/>
      <c r="F46" s="353"/>
      <c r="G46" s="353"/>
      <c r="H46" s="353"/>
      <c r="I46" s="203"/>
      <c r="J46" s="350"/>
      <c r="K46" s="351"/>
      <c r="L46" s="351"/>
      <c r="M46" s="351"/>
      <c r="N46" s="351"/>
      <c r="O46" s="351"/>
      <c r="P46" s="351"/>
      <c r="Q46" s="351"/>
      <c r="R46" s="76"/>
      <c r="S46" s="221">
        <f>'YR 1'!S46</f>
        <v>0</v>
      </c>
    </row>
    <row r="47" spans="1:19" ht="16.5" thickBot="1" x14ac:dyDescent="0.3">
      <c r="A47" s="7"/>
      <c r="B47" s="8"/>
      <c r="C47" s="8"/>
      <c r="D47" s="8"/>
      <c r="E47" s="36" t="s">
        <v>12</v>
      </c>
      <c r="F47" s="207"/>
      <c r="G47" s="207"/>
      <c r="H47" s="207"/>
      <c r="I47" s="205">
        <f>SUM(I43:I46)</f>
        <v>0</v>
      </c>
      <c r="J47" s="1"/>
      <c r="K47" s="1"/>
      <c r="L47" s="1"/>
      <c r="M47" s="1"/>
      <c r="N47" s="36" t="s">
        <v>12</v>
      </c>
      <c r="O47" s="215"/>
      <c r="P47" s="215"/>
      <c r="Q47" s="215"/>
      <c r="R47" s="206">
        <f>SUM(R43:R46)</f>
        <v>0</v>
      </c>
      <c r="S47" s="271"/>
    </row>
    <row r="48" spans="1:19" ht="18.75" x14ac:dyDescent="0.3">
      <c r="A48" s="64" t="s">
        <v>26</v>
      </c>
      <c r="B48" s="61"/>
      <c r="C48" s="62"/>
      <c r="D48" s="62"/>
      <c r="E48" s="62"/>
      <c r="F48" s="62"/>
      <c r="G48" s="62"/>
      <c r="H48" s="63"/>
      <c r="I48" s="69" t="s">
        <v>176</v>
      </c>
      <c r="J48" s="90" t="s">
        <v>26</v>
      </c>
      <c r="K48" s="61"/>
      <c r="L48" s="62"/>
      <c r="M48" s="62"/>
      <c r="N48" s="62"/>
      <c r="O48" s="62"/>
      <c r="P48" s="62"/>
      <c r="Q48" s="63"/>
      <c r="R48" s="83" t="s">
        <v>176</v>
      </c>
      <c r="S48" s="271"/>
    </row>
    <row r="49" spans="1:19" x14ac:dyDescent="0.25">
      <c r="A49" s="352"/>
      <c r="B49" s="353"/>
      <c r="C49" s="353"/>
      <c r="D49" s="353"/>
      <c r="E49" s="353"/>
      <c r="F49" s="353"/>
      <c r="G49" s="353"/>
      <c r="H49" s="353"/>
      <c r="I49" s="203"/>
      <c r="J49" s="350"/>
      <c r="K49" s="351"/>
      <c r="L49" s="351"/>
      <c r="M49" s="351"/>
      <c r="N49" s="351"/>
      <c r="O49" s="351"/>
      <c r="P49" s="351"/>
      <c r="Q49" s="351"/>
      <c r="R49" s="76"/>
      <c r="S49" s="221">
        <f>'YR 1'!S49</f>
        <v>0</v>
      </c>
    </row>
    <row r="50" spans="1:19" x14ac:dyDescent="0.25">
      <c r="A50" s="361"/>
      <c r="B50" s="362"/>
      <c r="C50" s="362"/>
      <c r="D50" s="362"/>
      <c r="E50" s="362"/>
      <c r="F50" s="362"/>
      <c r="G50" s="362"/>
      <c r="H50" s="363"/>
      <c r="I50" s="203"/>
      <c r="J50" s="364"/>
      <c r="K50" s="365"/>
      <c r="L50" s="365"/>
      <c r="M50" s="365"/>
      <c r="N50" s="365"/>
      <c r="O50" s="365"/>
      <c r="P50" s="365"/>
      <c r="Q50" s="350"/>
      <c r="R50" s="76"/>
      <c r="S50" s="221">
        <f>'YR 1'!S50</f>
        <v>0</v>
      </c>
    </row>
    <row r="51" spans="1:19" x14ac:dyDescent="0.25">
      <c r="A51" s="352"/>
      <c r="B51" s="353"/>
      <c r="C51" s="353"/>
      <c r="D51" s="353"/>
      <c r="E51" s="353"/>
      <c r="F51" s="353"/>
      <c r="G51" s="353"/>
      <c r="H51" s="353"/>
      <c r="I51" s="203"/>
      <c r="J51" s="350"/>
      <c r="K51" s="351"/>
      <c r="L51" s="351"/>
      <c r="M51" s="351"/>
      <c r="N51" s="351"/>
      <c r="O51" s="351"/>
      <c r="P51" s="351"/>
      <c r="Q51" s="351"/>
      <c r="R51" s="76"/>
      <c r="S51" s="221">
        <f>'YR 1'!S51</f>
        <v>0</v>
      </c>
    </row>
    <row r="52" spans="1:19" x14ac:dyDescent="0.25">
      <c r="A52" s="352"/>
      <c r="B52" s="353"/>
      <c r="C52" s="353"/>
      <c r="D52" s="353"/>
      <c r="E52" s="353"/>
      <c r="F52" s="353"/>
      <c r="G52" s="353"/>
      <c r="H52" s="353"/>
      <c r="I52" s="203"/>
      <c r="J52" s="350"/>
      <c r="K52" s="351"/>
      <c r="L52" s="351"/>
      <c r="M52" s="351"/>
      <c r="N52" s="351"/>
      <c r="O52" s="351"/>
      <c r="P52" s="351"/>
      <c r="Q52" s="351"/>
      <c r="R52" s="76"/>
      <c r="S52" s="221">
        <f>'YR 1'!S52</f>
        <v>0</v>
      </c>
    </row>
    <row r="53" spans="1:19" ht="16.5" thickBot="1" x14ac:dyDescent="0.3">
      <c r="A53" s="7"/>
      <c r="B53" s="8"/>
      <c r="C53" s="8"/>
      <c r="D53" s="8"/>
      <c r="E53" s="36" t="s">
        <v>12</v>
      </c>
      <c r="F53" s="207"/>
      <c r="G53" s="207"/>
      <c r="H53" s="207"/>
      <c r="I53" s="205">
        <f>SUM(I49:I52)</f>
        <v>0</v>
      </c>
      <c r="J53" s="1"/>
      <c r="K53" s="1"/>
      <c r="L53" s="1"/>
      <c r="M53" s="1"/>
      <c r="N53" s="36" t="s">
        <v>12</v>
      </c>
      <c r="O53" s="215"/>
      <c r="P53" s="215"/>
      <c r="Q53" s="215"/>
      <c r="R53" s="206">
        <f>SUM(R49:R52)</f>
        <v>0</v>
      </c>
      <c r="S53" s="271"/>
    </row>
    <row r="54" spans="1:19" ht="18.75" x14ac:dyDescent="0.3">
      <c r="A54" s="57" t="s">
        <v>191</v>
      </c>
      <c r="B54" s="58"/>
      <c r="C54" s="59"/>
      <c r="D54" s="59"/>
      <c r="E54" s="59"/>
      <c r="F54" s="59"/>
      <c r="G54" s="59"/>
      <c r="H54" s="60"/>
      <c r="I54" s="70" t="s">
        <v>176</v>
      </c>
      <c r="J54" s="91" t="s">
        <v>191</v>
      </c>
      <c r="K54" s="58"/>
      <c r="L54" s="59"/>
      <c r="M54" s="59"/>
      <c r="N54" s="59"/>
      <c r="O54" s="59"/>
      <c r="P54" s="59"/>
      <c r="Q54" s="60"/>
      <c r="R54" s="84" t="s">
        <v>176</v>
      </c>
      <c r="S54" s="271"/>
    </row>
    <row r="55" spans="1:19" x14ac:dyDescent="0.25">
      <c r="A55" s="352"/>
      <c r="B55" s="353"/>
      <c r="C55" s="353"/>
      <c r="D55" s="353"/>
      <c r="E55" s="353"/>
      <c r="F55" s="353"/>
      <c r="G55" s="353"/>
      <c r="H55" s="353"/>
      <c r="I55" s="203"/>
      <c r="J55" s="350"/>
      <c r="K55" s="351"/>
      <c r="L55" s="351"/>
      <c r="M55" s="351"/>
      <c r="N55" s="351"/>
      <c r="O55" s="351"/>
      <c r="P55" s="351"/>
      <c r="Q55" s="351"/>
      <c r="R55" s="76"/>
      <c r="S55" s="221">
        <f>'YR 1'!S55</f>
        <v>0</v>
      </c>
    </row>
    <row r="56" spans="1:19" x14ac:dyDescent="0.25">
      <c r="A56" s="352"/>
      <c r="B56" s="353"/>
      <c r="C56" s="353"/>
      <c r="D56" s="353"/>
      <c r="E56" s="353"/>
      <c r="F56" s="353"/>
      <c r="G56" s="353"/>
      <c r="H56" s="353"/>
      <c r="I56" s="203"/>
      <c r="J56" s="350"/>
      <c r="K56" s="351"/>
      <c r="L56" s="351"/>
      <c r="M56" s="351"/>
      <c r="N56" s="351"/>
      <c r="O56" s="351"/>
      <c r="P56" s="351"/>
      <c r="Q56" s="351"/>
      <c r="R56" s="76"/>
      <c r="S56" s="221">
        <f>'YR 1'!S56</f>
        <v>0</v>
      </c>
    </row>
    <row r="57" spans="1:19" x14ac:dyDescent="0.25">
      <c r="A57" s="352"/>
      <c r="B57" s="353"/>
      <c r="C57" s="353"/>
      <c r="D57" s="353"/>
      <c r="E57" s="353"/>
      <c r="F57" s="353"/>
      <c r="G57" s="353"/>
      <c r="H57" s="353"/>
      <c r="I57" s="203"/>
      <c r="J57" s="350"/>
      <c r="K57" s="351"/>
      <c r="L57" s="351"/>
      <c r="M57" s="351"/>
      <c r="N57" s="351"/>
      <c r="O57" s="351"/>
      <c r="P57" s="351"/>
      <c r="Q57" s="351"/>
      <c r="R57" s="76"/>
      <c r="S57" s="221">
        <f>'YR 1'!S57</f>
        <v>0</v>
      </c>
    </row>
    <row r="58" spans="1:19" ht="16.5" thickBot="1" x14ac:dyDescent="0.3">
      <c r="A58" s="7"/>
      <c r="B58" s="8"/>
      <c r="C58" s="8"/>
      <c r="D58" s="8"/>
      <c r="E58" s="36" t="s">
        <v>12</v>
      </c>
      <c r="F58" s="207"/>
      <c r="G58" s="207"/>
      <c r="H58" s="207"/>
      <c r="I58" s="205">
        <f>SUM(I55:I57)</f>
        <v>0</v>
      </c>
      <c r="J58" s="1"/>
      <c r="K58" s="1"/>
      <c r="L58" s="1"/>
      <c r="M58" s="1"/>
      <c r="N58" s="36" t="s">
        <v>12</v>
      </c>
      <c r="O58" s="215"/>
      <c r="P58" s="215"/>
      <c r="Q58" s="215"/>
      <c r="R58" s="206">
        <f>SUM(R55:R57)</f>
        <v>0</v>
      </c>
      <c r="S58" s="271"/>
    </row>
    <row r="59" spans="1:19" ht="18.75" x14ac:dyDescent="0.3">
      <c r="A59" s="64" t="s">
        <v>190</v>
      </c>
      <c r="B59" s="61"/>
      <c r="C59" s="62"/>
      <c r="D59" s="62"/>
      <c r="E59" s="62"/>
      <c r="F59" s="62"/>
      <c r="G59" s="62"/>
      <c r="H59" s="63"/>
      <c r="I59" s="69" t="s">
        <v>176</v>
      </c>
      <c r="J59" s="90" t="s">
        <v>190</v>
      </c>
      <c r="K59" s="61"/>
      <c r="L59" s="62"/>
      <c r="M59" s="62"/>
      <c r="N59" s="62"/>
      <c r="O59" s="62"/>
      <c r="P59" s="62"/>
      <c r="Q59" s="63"/>
      <c r="R59" s="83" t="s">
        <v>176</v>
      </c>
      <c r="S59" s="271"/>
    </row>
    <row r="60" spans="1:19" x14ac:dyDescent="0.25">
      <c r="A60" s="352"/>
      <c r="B60" s="353"/>
      <c r="C60" s="353"/>
      <c r="D60" s="353"/>
      <c r="E60" s="353"/>
      <c r="F60" s="353"/>
      <c r="G60" s="353"/>
      <c r="H60" s="353"/>
      <c r="I60" s="203"/>
      <c r="J60" s="350"/>
      <c r="K60" s="351"/>
      <c r="L60" s="351"/>
      <c r="M60" s="351"/>
      <c r="N60" s="351"/>
      <c r="O60" s="351"/>
      <c r="P60" s="351"/>
      <c r="Q60" s="351"/>
      <c r="R60" s="76"/>
      <c r="S60" s="221">
        <f>'YR 1'!S60</f>
        <v>0</v>
      </c>
    </row>
    <row r="61" spans="1:19" x14ac:dyDescent="0.25">
      <c r="A61" s="352"/>
      <c r="B61" s="353"/>
      <c r="C61" s="353"/>
      <c r="D61" s="353"/>
      <c r="E61" s="353"/>
      <c r="F61" s="353"/>
      <c r="G61" s="353"/>
      <c r="H61" s="353"/>
      <c r="I61" s="203"/>
      <c r="J61" s="350"/>
      <c r="K61" s="351"/>
      <c r="L61" s="351"/>
      <c r="M61" s="351"/>
      <c r="N61" s="351"/>
      <c r="O61" s="351"/>
      <c r="P61" s="351"/>
      <c r="Q61" s="351"/>
      <c r="R61" s="76"/>
      <c r="S61" s="221">
        <f>'YR 1'!S61</f>
        <v>0</v>
      </c>
    </row>
    <row r="62" spans="1:19" x14ac:dyDescent="0.25">
      <c r="A62" s="352"/>
      <c r="B62" s="353"/>
      <c r="C62" s="353"/>
      <c r="D62" s="353"/>
      <c r="E62" s="353"/>
      <c r="F62" s="353"/>
      <c r="G62" s="353"/>
      <c r="H62" s="353"/>
      <c r="I62" s="203"/>
      <c r="J62" s="350"/>
      <c r="K62" s="351"/>
      <c r="L62" s="351"/>
      <c r="M62" s="351"/>
      <c r="N62" s="351"/>
      <c r="O62" s="351"/>
      <c r="P62" s="351"/>
      <c r="Q62" s="351"/>
      <c r="R62" s="76"/>
      <c r="S62" s="221">
        <f>'YR 1'!S62</f>
        <v>0</v>
      </c>
    </row>
    <row r="63" spans="1:19" ht="16.5" thickBot="1" x14ac:dyDescent="0.3">
      <c r="A63" s="7"/>
      <c r="B63" s="8"/>
      <c r="C63" s="8"/>
      <c r="D63" s="8"/>
      <c r="E63" s="36" t="s">
        <v>12</v>
      </c>
      <c r="F63" s="207"/>
      <c r="G63" s="207"/>
      <c r="H63" s="207"/>
      <c r="I63" s="205">
        <f>SUM(I60:I62)</f>
        <v>0</v>
      </c>
      <c r="J63" s="1"/>
      <c r="K63" s="1"/>
      <c r="L63" s="1"/>
      <c r="M63" s="1"/>
      <c r="N63" s="36" t="s">
        <v>12</v>
      </c>
      <c r="O63" s="215"/>
      <c r="P63" s="215"/>
      <c r="Q63" s="215"/>
      <c r="R63" s="206">
        <f>SUM(R60:R62)</f>
        <v>0</v>
      </c>
      <c r="S63" s="271"/>
    </row>
    <row r="64" spans="1:19" ht="18.75" x14ac:dyDescent="0.3">
      <c r="A64" s="57" t="s">
        <v>66</v>
      </c>
      <c r="B64" s="58"/>
      <c r="C64" s="59"/>
      <c r="D64" s="59"/>
      <c r="E64" s="59"/>
      <c r="F64" s="59"/>
      <c r="G64" s="59"/>
      <c r="H64" s="60"/>
      <c r="I64" s="70" t="s">
        <v>176</v>
      </c>
      <c r="J64" s="57" t="s">
        <v>66</v>
      </c>
      <c r="K64" s="58"/>
      <c r="L64" s="59"/>
      <c r="M64" s="59"/>
      <c r="N64" s="59"/>
      <c r="O64" s="59"/>
      <c r="P64" s="59"/>
      <c r="Q64" s="60"/>
      <c r="R64" s="84" t="s">
        <v>176</v>
      </c>
      <c r="S64" s="271"/>
    </row>
    <row r="65" spans="1:19" x14ac:dyDescent="0.25">
      <c r="A65" s="352"/>
      <c r="B65" s="353"/>
      <c r="C65" s="353"/>
      <c r="D65" s="353"/>
      <c r="E65" s="353"/>
      <c r="F65" s="353"/>
      <c r="G65" s="353"/>
      <c r="H65" s="353"/>
      <c r="I65" s="203"/>
      <c r="J65" s="350"/>
      <c r="K65" s="351"/>
      <c r="L65" s="351"/>
      <c r="M65" s="351"/>
      <c r="N65" s="351"/>
      <c r="O65" s="351"/>
      <c r="P65" s="351"/>
      <c r="Q65" s="351"/>
      <c r="R65" s="76"/>
      <c r="S65" s="221">
        <f>'YR 1'!S65</f>
        <v>0</v>
      </c>
    </row>
    <row r="66" spans="1:19" x14ac:dyDescent="0.25">
      <c r="A66" s="352"/>
      <c r="B66" s="353"/>
      <c r="C66" s="353"/>
      <c r="D66" s="353"/>
      <c r="E66" s="353"/>
      <c r="F66" s="353"/>
      <c r="G66" s="353"/>
      <c r="H66" s="353"/>
      <c r="I66" s="203"/>
      <c r="J66" s="350"/>
      <c r="K66" s="351"/>
      <c r="L66" s="351"/>
      <c r="M66" s="351"/>
      <c r="N66" s="351"/>
      <c r="O66" s="351"/>
      <c r="P66" s="351"/>
      <c r="Q66" s="351"/>
      <c r="R66" s="76"/>
      <c r="S66" s="221">
        <f>'YR 1'!S66</f>
        <v>0</v>
      </c>
    </row>
    <row r="67" spans="1:19" ht="16.5" thickBot="1" x14ac:dyDescent="0.3">
      <c r="A67" s="7"/>
      <c r="B67" s="8"/>
      <c r="C67" s="8"/>
      <c r="D67" s="8"/>
      <c r="E67" s="36" t="s">
        <v>12</v>
      </c>
      <c r="F67" s="207"/>
      <c r="G67" s="207"/>
      <c r="H67" s="207"/>
      <c r="I67" s="205">
        <f>SUM(I65:I66)</f>
        <v>0</v>
      </c>
      <c r="J67" s="1"/>
      <c r="K67" s="1"/>
      <c r="L67" s="1"/>
      <c r="M67" s="1"/>
      <c r="N67" s="36" t="s">
        <v>12</v>
      </c>
      <c r="O67" s="215"/>
      <c r="P67" s="215"/>
      <c r="Q67" s="215"/>
      <c r="R67" s="206">
        <f>SUM(R65:R66)</f>
        <v>0</v>
      </c>
      <c r="S67" s="271"/>
    </row>
    <row r="68" spans="1:19" ht="18.75" x14ac:dyDescent="0.3">
      <c r="A68" s="64" t="s">
        <v>188</v>
      </c>
      <c r="B68" s="61"/>
      <c r="C68" s="62"/>
      <c r="D68" s="62"/>
      <c r="E68" s="62"/>
      <c r="F68" s="62"/>
      <c r="G68" s="62"/>
      <c r="H68" s="63"/>
      <c r="I68" s="69" t="s">
        <v>176</v>
      </c>
      <c r="J68" s="64" t="s">
        <v>188</v>
      </c>
      <c r="K68" s="61"/>
      <c r="L68" s="62"/>
      <c r="M68" s="62"/>
      <c r="N68" s="62"/>
      <c r="O68" s="62"/>
      <c r="P68" s="62"/>
      <c r="Q68" s="63"/>
      <c r="R68" s="83" t="s">
        <v>176</v>
      </c>
      <c r="S68" s="271"/>
    </row>
    <row r="69" spans="1:19" x14ac:dyDescent="0.25">
      <c r="A69" s="352">
        <f>'YR 1'!A69:H69</f>
        <v>0</v>
      </c>
      <c r="B69" s="353"/>
      <c r="C69" s="353"/>
      <c r="D69" s="353"/>
      <c r="E69" s="353"/>
      <c r="F69" s="353"/>
      <c r="G69" s="353"/>
      <c r="H69" s="353"/>
      <c r="I69" s="203"/>
      <c r="J69" s="350">
        <f>'YR 1'!J69:Q69</f>
        <v>0</v>
      </c>
      <c r="K69" s="351"/>
      <c r="L69" s="351"/>
      <c r="M69" s="351"/>
      <c r="N69" s="351"/>
      <c r="O69" s="351"/>
      <c r="P69" s="351"/>
      <c r="Q69" s="351"/>
      <c r="R69" s="76"/>
      <c r="S69" s="221">
        <f>'YR 1'!S69</f>
        <v>0</v>
      </c>
    </row>
    <row r="70" spans="1:19" x14ac:dyDescent="0.25">
      <c r="A70" s="352">
        <f>'YR 1'!A70:H70</f>
        <v>0</v>
      </c>
      <c r="B70" s="353"/>
      <c r="C70" s="353"/>
      <c r="D70" s="353"/>
      <c r="E70" s="353"/>
      <c r="F70" s="353"/>
      <c r="G70" s="353"/>
      <c r="H70" s="353"/>
      <c r="I70" s="203"/>
      <c r="J70" s="350">
        <f>'YR 1'!J70:Q70</f>
        <v>0</v>
      </c>
      <c r="K70" s="351"/>
      <c r="L70" s="351"/>
      <c r="M70" s="351"/>
      <c r="N70" s="351"/>
      <c r="O70" s="351"/>
      <c r="P70" s="351"/>
      <c r="Q70" s="351"/>
      <c r="R70" s="76"/>
      <c r="S70" s="221">
        <f>'YR 1'!S70</f>
        <v>0</v>
      </c>
    </row>
    <row r="71" spans="1:19" x14ac:dyDescent="0.25">
      <c r="A71" s="352">
        <f>'YR 1'!A71:H71</f>
        <v>0</v>
      </c>
      <c r="B71" s="353"/>
      <c r="C71" s="353"/>
      <c r="D71" s="353"/>
      <c r="E71" s="353"/>
      <c r="F71" s="353"/>
      <c r="G71" s="353"/>
      <c r="H71" s="353"/>
      <c r="I71" s="203"/>
      <c r="J71" s="350">
        <f>'YR 1'!J71:Q71</f>
        <v>0</v>
      </c>
      <c r="K71" s="351"/>
      <c r="L71" s="351"/>
      <c r="M71" s="351"/>
      <c r="N71" s="351"/>
      <c r="O71" s="351"/>
      <c r="P71" s="351"/>
      <c r="Q71" s="351"/>
      <c r="R71" s="76"/>
      <c r="S71" s="221">
        <f>'YR 1'!S71</f>
        <v>0</v>
      </c>
    </row>
    <row r="72" spans="1:19" x14ac:dyDescent="0.25">
      <c r="A72" s="352">
        <f>'YR 1'!A72:H72</f>
        <v>0</v>
      </c>
      <c r="B72" s="353"/>
      <c r="C72" s="353"/>
      <c r="D72" s="353"/>
      <c r="E72" s="353"/>
      <c r="F72" s="353"/>
      <c r="G72" s="353"/>
      <c r="H72" s="353"/>
      <c r="I72" s="203"/>
      <c r="J72" s="350">
        <f>'YR 1'!J72:Q72</f>
        <v>0</v>
      </c>
      <c r="K72" s="351"/>
      <c r="L72" s="351"/>
      <c r="M72" s="351"/>
      <c r="N72" s="351"/>
      <c r="O72" s="351"/>
      <c r="P72" s="351"/>
      <c r="Q72" s="351"/>
      <c r="R72" s="76"/>
      <c r="S72" s="221">
        <f>'YR 1'!S72</f>
        <v>0</v>
      </c>
    </row>
    <row r="73" spans="1:19" ht="16.5" thickBot="1" x14ac:dyDescent="0.3">
      <c r="A73" s="7"/>
      <c r="B73" s="8"/>
      <c r="C73" s="8"/>
      <c r="D73" s="8"/>
      <c r="E73" s="36" t="s">
        <v>12</v>
      </c>
      <c r="F73" s="207"/>
      <c r="G73" s="207"/>
      <c r="H73" s="207"/>
      <c r="I73" s="205">
        <f>SUM(I69:I72)</f>
        <v>0</v>
      </c>
      <c r="J73" s="1"/>
      <c r="K73" s="1"/>
      <c r="L73" s="1"/>
      <c r="M73" s="1"/>
      <c r="N73" s="36" t="s">
        <v>12</v>
      </c>
      <c r="O73" s="215"/>
      <c r="P73" s="215"/>
      <c r="Q73" s="215"/>
      <c r="R73" s="206">
        <f>SUM(R68:R72)</f>
        <v>0</v>
      </c>
      <c r="S73" s="271"/>
    </row>
    <row r="74" spans="1:19" ht="18.75" x14ac:dyDescent="0.3">
      <c r="A74" s="64" t="s">
        <v>189</v>
      </c>
      <c r="B74" s="61"/>
      <c r="C74" s="62"/>
      <c r="D74" s="62"/>
      <c r="E74" s="62"/>
      <c r="F74" s="62"/>
      <c r="G74" s="62"/>
      <c r="H74" s="63"/>
      <c r="I74" s="69" t="s">
        <v>176</v>
      </c>
      <c r="J74" s="64" t="s">
        <v>65</v>
      </c>
      <c r="K74" s="61"/>
      <c r="L74" s="62"/>
      <c r="M74" s="62"/>
      <c r="N74" s="62"/>
      <c r="O74" s="62"/>
      <c r="P74" s="62"/>
      <c r="Q74" s="63"/>
      <c r="R74" s="83" t="s">
        <v>176</v>
      </c>
      <c r="S74" s="224"/>
    </row>
    <row r="75" spans="1:19" x14ac:dyDescent="0.25">
      <c r="A75" s="409">
        <f>'YR 1'!A75:H75</f>
        <v>0</v>
      </c>
      <c r="B75" s="410"/>
      <c r="C75" s="410"/>
      <c r="D75" s="410"/>
      <c r="E75" s="410"/>
      <c r="F75" s="410"/>
      <c r="G75" s="410"/>
      <c r="H75" s="411"/>
      <c r="I75" s="220"/>
      <c r="J75" s="409">
        <f>'YR 1'!J75:Q75</f>
        <v>0</v>
      </c>
      <c r="K75" s="410"/>
      <c r="L75" s="410"/>
      <c r="M75" s="410"/>
      <c r="N75" s="410"/>
      <c r="O75" s="410"/>
      <c r="P75" s="410"/>
      <c r="Q75" s="411"/>
      <c r="R75" s="76"/>
      <c r="S75" s="223">
        <f>'YR 1'!S75</f>
        <v>0</v>
      </c>
    </row>
    <row r="76" spans="1:19" x14ac:dyDescent="0.25">
      <c r="A76" s="409">
        <f>'YR 1'!A76:H76</f>
        <v>0</v>
      </c>
      <c r="B76" s="410"/>
      <c r="C76" s="410"/>
      <c r="D76" s="410"/>
      <c r="E76" s="410"/>
      <c r="F76" s="410"/>
      <c r="G76" s="410"/>
      <c r="H76" s="411"/>
      <c r="I76" s="220"/>
      <c r="J76" s="409">
        <f>'YR 1'!J76:Q76</f>
        <v>0</v>
      </c>
      <c r="K76" s="410"/>
      <c r="L76" s="410"/>
      <c r="M76" s="410"/>
      <c r="N76" s="410"/>
      <c r="O76" s="410"/>
      <c r="P76" s="410"/>
      <c r="Q76" s="411"/>
      <c r="R76" s="76"/>
      <c r="S76" s="223">
        <f>'YR 1'!S76</f>
        <v>0</v>
      </c>
    </row>
    <row r="77" spans="1:19" x14ac:dyDescent="0.25">
      <c r="A77" s="409">
        <f>'YR 1'!A77:H77</f>
        <v>0</v>
      </c>
      <c r="B77" s="410"/>
      <c r="C77" s="410"/>
      <c r="D77" s="410"/>
      <c r="E77" s="410"/>
      <c r="F77" s="410"/>
      <c r="G77" s="410"/>
      <c r="H77" s="411"/>
      <c r="I77" s="220"/>
      <c r="J77" s="409">
        <f>'YR 1'!J77:Q77</f>
        <v>0</v>
      </c>
      <c r="K77" s="410"/>
      <c r="L77" s="410"/>
      <c r="M77" s="410"/>
      <c r="N77" s="410"/>
      <c r="O77" s="410"/>
      <c r="P77" s="410"/>
      <c r="Q77" s="411"/>
      <c r="R77" s="76"/>
      <c r="S77" s="223">
        <f>'YR 1'!S77</f>
        <v>0</v>
      </c>
    </row>
    <row r="78" spans="1:19" x14ac:dyDescent="0.25">
      <c r="A78" s="409">
        <f>'YR 1'!A78:H78</f>
        <v>0</v>
      </c>
      <c r="B78" s="410"/>
      <c r="C78" s="410"/>
      <c r="D78" s="410"/>
      <c r="E78" s="410"/>
      <c r="F78" s="410"/>
      <c r="G78" s="410"/>
      <c r="H78" s="411"/>
      <c r="I78" s="220"/>
      <c r="J78" s="409">
        <f>'YR 1'!J78:Q78</f>
        <v>0</v>
      </c>
      <c r="K78" s="410"/>
      <c r="L78" s="410"/>
      <c r="M78" s="410"/>
      <c r="N78" s="410"/>
      <c r="O78" s="410"/>
      <c r="P78" s="410"/>
      <c r="Q78" s="411"/>
      <c r="R78" s="76"/>
      <c r="S78" s="223">
        <f>'YR 1'!S78</f>
        <v>0</v>
      </c>
    </row>
    <row r="79" spans="1:19" x14ac:dyDescent="0.25">
      <c r="A79" s="409">
        <f>'YR 1'!A79:H79</f>
        <v>0</v>
      </c>
      <c r="B79" s="410"/>
      <c r="C79" s="410"/>
      <c r="D79" s="410"/>
      <c r="E79" s="410"/>
      <c r="F79" s="410"/>
      <c r="G79" s="410"/>
      <c r="H79" s="411"/>
      <c r="I79" s="220"/>
      <c r="J79" s="409">
        <f>'YR 1'!J79:Q79</f>
        <v>0</v>
      </c>
      <c r="K79" s="410"/>
      <c r="L79" s="410"/>
      <c r="M79" s="410"/>
      <c r="N79" s="410"/>
      <c r="O79" s="410"/>
      <c r="P79" s="410"/>
      <c r="Q79" s="411"/>
      <c r="R79" s="76"/>
      <c r="S79" s="223">
        <f>'YR 1'!S79</f>
        <v>0</v>
      </c>
    </row>
    <row r="80" spans="1:19" ht="16.5" thickBot="1" x14ac:dyDescent="0.3">
      <c r="A80" s="7"/>
      <c r="B80" s="8"/>
      <c r="C80" s="8"/>
      <c r="D80" s="8"/>
      <c r="E80" s="36" t="s">
        <v>12</v>
      </c>
      <c r="F80" s="207"/>
      <c r="G80" s="207"/>
      <c r="H80" s="207"/>
      <c r="I80" s="205">
        <f>SUM(I75:I79)</f>
        <v>0</v>
      </c>
      <c r="J80" s="1"/>
      <c r="K80" s="1"/>
      <c r="L80" s="1"/>
      <c r="M80" s="1"/>
      <c r="N80" s="36" t="s">
        <v>12</v>
      </c>
      <c r="O80" s="215"/>
      <c r="P80" s="215"/>
      <c r="Q80" s="215"/>
      <c r="R80" s="206">
        <f>SUM(R75:R79)</f>
        <v>0</v>
      </c>
      <c r="S80" s="224"/>
    </row>
    <row r="81" spans="1:19" ht="18.75" x14ac:dyDescent="0.3">
      <c r="A81" s="57" t="s">
        <v>27</v>
      </c>
      <c r="B81" s="58"/>
      <c r="C81" s="59"/>
      <c r="D81" s="59"/>
      <c r="E81" s="59"/>
      <c r="F81" s="59"/>
      <c r="G81" s="59"/>
      <c r="H81" s="60"/>
      <c r="I81" s="70" t="s">
        <v>176</v>
      </c>
      <c r="J81" s="91" t="s">
        <v>27</v>
      </c>
      <c r="K81" s="58"/>
      <c r="L81" s="59"/>
      <c r="M81" s="59"/>
      <c r="N81" s="59"/>
      <c r="O81" s="59"/>
      <c r="P81" s="59"/>
      <c r="Q81" s="60"/>
      <c r="R81" s="84" t="s">
        <v>176</v>
      </c>
      <c r="S81" s="224"/>
    </row>
    <row r="82" spans="1:19" x14ac:dyDescent="0.25">
      <c r="A82" s="361"/>
      <c r="B82" s="362"/>
      <c r="C82" s="362"/>
      <c r="D82" s="362"/>
      <c r="E82" s="362"/>
      <c r="F82" s="362"/>
      <c r="G82" s="362"/>
      <c r="H82" s="363"/>
      <c r="I82" s="220"/>
      <c r="J82" s="364"/>
      <c r="K82" s="365"/>
      <c r="L82" s="365"/>
      <c r="M82" s="365"/>
      <c r="N82" s="365"/>
      <c r="O82" s="365"/>
      <c r="P82" s="365"/>
      <c r="Q82" s="350"/>
      <c r="R82" s="76"/>
      <c r="S82" s="223">
        <f>'YR 1'!S82</f>
        <v>0</v>
      </c>
    </row>
    <row r="83" spans="1:19" x14ac:dyDescent="0.25">
      <c r="A83" s="361"/>
      <c r="B83" s="362"/>
      <c r="C83" s="362"/>
      <c r="D83" s="362"/>
      <c r="E83" s="362"/>
      <c r="F83" s="362"/>
      <c r="G83" s="362"/>
      <c r="H83" s="363"/>
      <c r="I83" s="220"/>
      <c r="J83" s="364"/>
      <c r="K83" s="365"/>
      <c r="L83" s="365"/>
      <c r="M83" s="365"/>
      <c r="N83" s="365"/>
      <c r="O83" s="365"/>
      <c r="P83" s="365"/>
      <c r="Q83" s="350"/>
      <c r="R83" s="76"/>
      <c r="S83" s="223">
        <f>'YR 1'!S83</f>
        <v>0</v>
      </c>
    </row>
    <row r="84" spans="1:19" ht="16.5" thickBot="1" x14ac:dyDescent="0.3">
      <c r="A84" s="7"/>
      <c r="B84" s="8"/>
      <c r="C84" s="8"/>
      <c r="D84" s="8"/>
      <c r="E84" s="36" t="s">
        <v>12</v>
      </c>
      <c r="F84" s="207"/>
      <c r="G84" s="207"/>
      <c r="H84" s="207"/>
      <c r="I84" s="219">
        <f>SUM(I82:I83)</f>
        <v>0</v>
      </c>
      <c r="J84" s="1"/>
      <c r="K84" s="1"/>
      <c r="L84" s="1"/>
      <c r="M84" s="1"/>
      <c r="N84" s="36" t="s">
        <v>12</v>
      </c>
      <c r="O84" s="215"/>
      <c r="P84" s="215"/>
      <c r="Q84" s="215"/>
      <c r="R84" s="216">
        <f>SUM(R82:R83)</f>
        <v>0</v>
      </c>
      <c r="S84" s="225"/>
    </row>
    <row r="85" spans="1:19" ht="18.75" customHeight="1" x14ac:dyDescent="0.35">
      <c r="A85" s="378" t="s">
        <v>58</v>
      </c>
      <c r="B85" s="406"/>
      <c r="C85" s="406"/>
      <c r="D85" s="406"/>
      <c r="E85" s="406"/>
      <c r="F85" s="406"/>
      <c r="G85" s="406"/>
      <c r="H85" s="406"/>
      <c r="I85" s="407"/>
      <c r="J85" s="380" t="s">
        <v>58</v>
      </c>
      <c r="K85" s="408"/>
      <c r="L85" s="408"/>
      <c r="M85" s="408"/>
      <c r="N85" s="408"/>
      <c r="O85" s="408"/>
      <c r="P85" s="408"/>
      <c r="Q85" s="408"/>
      <c r="R85" s="408"/>
      <c r="S85" s="116"/>
    </row>
    <row r="86" spans="1:19" ht="18" customHeight="1" x14ac:dyDescent="0.35">
      <c r="A86" s="382" t="s">
        <v>6</v>
      </c>
      <c r="B86" s="403"/>
      <c r="C86" s="403"/>
      <c r="D86" s="403"/>
      <c r="E86" s="403"/>
      <c r="F86" s="403"/>
      <c r="G86" s="403"/>
      <c r="H86" s="403"/>
      <c r="I86" s="404"/>
      <c r="J86" s="384" t="s">
        <v>5</v>
      </c>
      <c r="K86" s="405"/>
      <c r="L86" s="405"/>
      <c r="M86" s="405"/>
      <c r="N86" s="405"/>
      <c r="O86" s="405"/>
      <c r="P86" s="405"/>
      <c r="Q86" s="405"/>
      <c r="R86" s="405"/>
      <c r="S86" s="116"/>
    </row>
    <row r="87" spans="1:19" ht="27.75" customHeight="1" x14ac:dyDescent="0.25">
      <c r="A87" s="96"/>
      <c r="B87" s="35" t="s">
        <v>28</v>
      </c>
      <c r="C87" s="208"/>
      <c r="D87" s="208"/>
      <c r="E87" s="209"/>
      <c r="F87" s="209"/>
      <c r="G87" s="48"/>
      <c r="H87" s="48"/>
      <c r="I87" s="48">
        <f>I84+I80+I73+I67+I63+I58+I53+I47+I41</f>
        <v>0</v>
      </c>
      <c r="J87" s="93"/>
      <c r="K87" s="35" t="s">
        <v>28</v>
      </c>
      <c r="L87" s="208"/>
      <c r="M87" s="208"/>
      <c r="N87" s="26"/>
      <c r="O87" s="26"/>
      <c r="P87" s="48"/>
      <c r="Q87" s="48"/>
      <c r="R87" s="48">
        <f>R41+R47+R53+R58+R63+R67+R73+R80+R84</f>
        <v>0</v>
      </c>
      <c r="S87" s="116"/>
    </row>
    <row r="88" spans="1:19" ht="13.5" customHeight="1" x14ac:dyDescent="0.25">
      <c r="A88" s="96"/>
      <c r="B88" s="35"/>
      <c r="C88" s="208"/>
      <c r="D88" s="208"/>
      <c r="E88" s="209"/>
      <c r="F88" s="209"/>
      <c r="G88" s="48"/>
      <c r="H88" s="48"/>
      <c r="I88" s="48"/>
      <c r="J88" s="93"/>
      <c r="K88" s="35"/>
      <c r="L88" s="208"/>
      <c r="M88" s="208"/>
      <c r="N88" s="26"/>
      <c r="O88" s="26"/>
      <c r="P88" s="48"/>
      <c r="Q88" s="48"/>
      <c r="R88" s="48"/>
      <c r="S88" s="116"/>
    </row>
    <row r="89" spans="1:19" x14ac:dyDescent="0.25">
      <c r="A89" s="97"/>
      <c r="B89" s="210" t="s">
        <v>30</v>
      </c>
      <c r="C89" s="210"/>
      <c r="D89" s="210"/>
      <c r="E89" s="210"/>
      <c r="F89" s="210"/>
      <c r="G89" s="210"/>
      <c r="H89" s="210"/>
      <c r="I89" s="48">
        <f>A100+I84+I73+I58+I53+I47+I41</f>
        <v>0</v>
      </c>
      <c r="J89" s="94"/>
      <c r="K89" s="210" t="s">
        <v>30</v>
      </c>
      <c r="L89" s="210"/>
      <c r="M89" s="210"/>
      <c r="N89" s="210"/>
      <c r="O89" s="210"/>
      <c r="P89" s="210"/>
      <c r="Q89" s="210"/>
      <c r="R89" s="48">
        <f>R73+R84+R65+R60+R52+R41+J100</f>
        <v>0</v>
      </c>
      <c r="S89" s="116"/>
    </row>
    <row r="90" spans="1:19" x14ac:dyDescent="0.25">
      <c r="A90" s="97"/>
      <c r="B90" s="211">
        <v>0.45</v>
      </c>
      <c r="C90" s="210" t="s">
        <v>32</v>
      </c>
      <c r="D90" s="210"/>
      <c r="E90" s="210"/>
      <c r="F90" s="210"/>
      <c r="G90" s="210"/>
      <c r="H90" s="210"/>
      <c r="I90" s="48">
        <f>I89*B90</f>
        <v>0</v>
      </c>
      <c r="J90" s="94"/>
      <c r="K90" s="211">
        <v>0.45</v>
      </c>
      <c r="L90" s="210" t="s">
        <v>32</v>
      </c>
      <c r="M90" s="210"/>
      <c r="N90" s="210"/>
      <c r="O90" s="210"/>
      <c r="P90" s="210"/>
      <c r="Q90" s="210"/>
      <c r="R90" s="48">
        <f>R89*K90</f>
        <v>0</v>
      </c>
      <c r="S90" s="116"/>
    </row>
    <row r="91" spans="1:19" x14ac:dyDescent="0.25">
      <c r="A91" s="97"/>
      <c r="B91" s="210"/>
      <c r="C91" s="210" t="s">
        <v>46</v>
      </c>
      <c r="D91" s="210"/>
      <c r="E91" s="210"/>
      <c r="F91" s="210"/>
      <c r="G91" s="210"/>
      <c r="H91" s="210"/>
      <c r="I91" s="26"/>
      <c r="J91" s="94"/>
      <c r="K91" s="210"/>
      <c r="L91" s="210"/>
      <c r="M91" s="210"/>
      <c r="N91" s="210"/>
      <c r="O91" s="210"/>
      <c r="P91" s="210"/>
      <c r="Q91" s="210"/>
      <c r="R91" s="26"/>
      <c r="S91" s="116"/>
    </row>
    <row r="92" spans="1:19" ht="16.5" thickBot="1" x14ac:dyDescent="0.3">
      <c r="A92" s="98"/>
      <c r="B92" s="212" t="s">
        <v>31</v>
      </c>
      <c r="C92" s="212"/>
      <c r="D92" s="212"/>
      <c r="E92" s="212"/>
      <c r="F92" s="213"/>
      <c r="G92" s="213"/>
      <c r="H92" s="213"/>
      <c r="I92" s="214">
        <f>I90+I87</f>
        <v>0</v>
      </c>
      <c r="J92" s="95"/>
      <c r="K92" s="212" t="s">
        <v>31</v>
      </c>
      <c r="L92" s="213"/>
      <c r="M92" s="213"/>
      <c r="N92" s="213"/>
      <c r="O92" s="213"/>
      <c r="P92" s="213"/>
      <c r="Q92" s="213"/>
      <c r="R92" s="214">
        <f>R90+R87</f>
        <v>0</v>
      </c>
      <c r="S92" s="112"/>
    </row>
    <row r="95" spans="1:19" hidden="1" x14ac:dyDescent="0.25">
      <c r="A95" s="1">
        <f>IF(I75+'YR 1'!A95+'YR 2'!A95&gt;=50000,50000-('YR 1'!A95+'YR 2'!A95),'YR 3'!I75)</f>
        <v>0</v>
      </c>
      <c r="J95" s="1">
        <f>IF(R75+'YR 1'!J95+'YR 2'!J95&gt;=50000,50000-('YR 1'!J95+'YR 2'!J95),'YR 3'!R75)</f>
        <v>0</v>
      </c>
    </row>
    <row r="96" spans="1:19" hidden="1" x14ac:dyDescent="0.25">
      <c r="A96" s="1">
        <f>IF(I76+'YR 1'!A96+'YR 2'!A96&gt;=50000,50000-('YR 1'!A96+'YR 2'!A96),'YR 3'!I76)</f>
        <v>0</v>
      </c>
      <c r="J96" s="1">
        <f>IF(R76+'YR 1'!J96+'YR 2'!J96&gt;=50000,50000-('YR 1'!J96+'YR 2'!J96),'YR 3'!R76)</f>
        <v>0</v>
      </c>
    </row>
    <row r="97" spans="1:10" hidden="1" x14ac:dyDescent="0.25">
      <c r="A97" s="1">
        <f>IF(I77+'YR 1'!A97+'YR 2'!A97&gt;=50000,50000-('YR 1'!A97+'YR 2'!A97),'YR 3'!I77)</f>
        <v>0</v>
      </c>
      <c r="J97" s="1">
        <f>IF(R77+'YR 1'!J97+'YR 2'!J97&gt;=50000,50000-('YR 1'!J97+'YR 2'!J97),'YR 3'!R77)</f>
        <v>0</v>
      </c>
    </row>
    <row r="98" spans="1:10" hidden="1" x14ac:dyDescent="0.25">
      <c r="A98" s="1">
        <f>IF(I78+'YR 1'!A98+'YR 2'!A98&gt;=50000,50000-('YR 1'!A98+'YR 2'!A98),'YR 3'!I78)</f>
        <v>0</v>
      </c>
      <c r="J98" s="1">
        <f>IF(R78+'YR 1'!J98+'YR 2'!J98&gt;=50000,50000-('YR 1'!J98+'YR 2'!J98),'YR 3'!R78)</f>
        <v>0</v>
      </c>
    </row>
    <row r="99" spans="1:10" hidden="1" x14ac:dyDescent="0.25">
      <c r="A99" s="1">
        <f>IF(I79+'YR 1'!A99+'YR 2'!A99&gt;=50000,50000-('YR 1'!A99+'YR 2'!A99),'YR 3'!I79)</f>
        <v>0</v>
      </c>
      <c r="J99" s="1">
        <f>IF(R79+'YR 1'!J99+'YR 2'!J99&gt;=50000,50000-('YR 1'!J99+'YR 2'!J99),'YR 3'!R79)</f>
        <v>0</v>
      </c>
    </row>
    <row r="100" spans="1:10" hidden="1" x14ac:dyDescent="0.25">
      <c r="A100" s="1">
        <f>A95+A96+A97+A98+A99</f>
        <v>0</v>
      </c>
      <c r="J100" s="1">
        <f>J95+J96+J97+J98+J99</f>
        <v>0</v>
      </c>
    </row>
  </sheetData>
  <mergeCells count="111">
    <mergeCell ref="A69:H69"/>
    <mergeCell ref="J69:Q69"/>
    <mergeCell ref="A1:I1"/>
    <mergeCell ref="J1:R1"/>
    <mergeCell ref="A2:I2"/>
    <mergeCell ref="J2:R2"/>
    <mergeCell ref="A4:B4"/>
    <mergeCell ref="C4:C5"/>
    <mergeCell ref="E4:E5"/>
    <mergeCell ref="F4:F5"/>
    <mergeCell ref="G4:G5"/>
    <mergeCell ref="I4:I5"/>
    <mergeCell ref="O26:O27"/>
    <mergeCell ref="P26:P27"/>
    <mergeCell ref="R26:R27"/>
    <mergeCell ref="A34:B34"/>
    <mergeCell ref="C34:C35"/>
    <mergeCell ref="E34:E35"/>
    <mergeCell ref="F34:F35"/>
    <mergeCell ref="G34:G35"/>
    <mergeCell ref="R34:R35"/>
    <mergeCell ref="A26:B26"/>
    <mergeCell ref="C26:C27"/>
    <mergeCell ref="E26:E27"/>
    <mergeCell ref="S4:S5"/>
    <mergeCell ref="A16:B16"/>
    <mergeCell ref="C16:C17"/>
    <mergeCell ref="E16:E17"/>
    <mergeCell ref="F16:F17"/>
    <mergeCell ref="G16:G17"/>
    <mergeCell ref="I16:I17"/>
    <mergeCell ref="J16:K16"/>
    <mergeCell ref="L16:L17"/>
    <mergeCell ref="N16:N17"/>
    <mergeCell ref="J4:K4"/>
    <mergeCell ref="L4:L5"/>
    <mergeCell ref="N4:N5"/>
    <mergeCell ref="O4:O5"/>
    <mergeCell ref="P4:P5"/>
    <mergeCell ref="R4:R5"/>
    <mergeCell ref="O16:O17"/>
    <mergeCell ref="P16:P17"/>
    <mergeCell ref="R16:R17"/>
    <mergeCell ref="F26:F27"/>
    <mergeCell ref="G26:G27"/>
    <mergeCell ref="I26:I27"/>
    <mergeCell ref="J26:K26"/>
    <mergeCell ref="L26:L27"/>
    <mergeCell ref="N26:N27"/>
    <mergeCell ref="A43:H43"/>
    <mergeCell ref="J43:Q43"/>
    <mergeCell ref="A44:H44"/>
    <mergeCell ref="J44:Q44"/>
    <mergeCell ref="A45:H45"/>
    <mergeCell ref="J45:Q45"/>
    <mergeCell ref="I34:I35"/>
    <mergeCell ref="J34:K34"/>
    <mergeCell ref="L34:L35"/>
    <mergeCell ref="N34:N35"/>
    <mergeCell ref="O34:O35"/>
    <mergeCell ref="P34:P35"/>
    <mergeCell ref="A49:H49"/>
    <mergeCell ref="J49:Q49"/>
    <mergeCell ref="A50:H50"/>
    <mergeCell ref="J50:Q50"/>
    <mergeCell ref="A46:H46"/>
    <mergeCell ref="J46:Q46"/>
    <mergeCell ref="A55:H55"/>
    <mergeCell ref="J55:Q55"/>
    <mergeCell ref="A51:H51"/>
    <mergeCell ref="J51:Q51"/>
    <mergeCell ref="A56:H56"/>
    <mergeCell ref="J56:Q56"/>
    <mergeCell ref="A57:H57"/>
    <mergeCell ref="J57:Q57"/>
    <mergeCell ref="A52:H52"/>
    <mergeCell ref="J52:Q52"/>
    <mergeCell ref="A62:H62"/>
    <mergeCell ref="J62:Q62"/>
    <mergeCell ref="A66:H66"/>
    <mergeCell ref="J66:Q66"/>
    <mergeCell ref="A60:H60"/>
    <mergeCell ref="J60:Q60"/>
    <mergeCell ref="A61:H61"/>
    <mergeCell ref="J61:Q61"/>
    <mergeCell ref="A65:H65"/>
    <mergeCell ref="J65:Q65"/>
    <mergeCell ref="A86:I86"/>
    <mergeCell ref="J86:R86"/>
    <mergeCell ref="A83:H83"/>
    <mergeCell ref="J83:Q83"/>
    <mergeCell ref="A85:I85"/>
    <mergeCell ref="J85:R85"/>
    <mergeCell ref="A71:H71"/>
    <mergeCell ref="J71:Q71"/>
    <mergeCell ref="A72:H72"/>
    <mergeCell ref="J72:Q72"/>
    <mergeCell ref="A75:H75"/>
    <mergeCell ref="J75:Q75"/>
    <mergeCell ref="A70:H70"/>
    <mergeCell ref="J70:Q70"/>
    <mergeCell ref="A76:H76"/>
    <mergeCell ref="J76:Q76"/>
    <mergeCell ref="A82:H82"/>
    <mergeCell ref="J82:Q82"/>
    <mergeCell ref="A77:H77"/>
    <mergeCell ref="J77:Q77"/>
    <mergeCell ref="A78:H78"/>
    <mergeCell ref="J78:Q78"/>
    <mergeCell ref="A79:H79"/>
    <mergeCell ref="J79:Q79"/>
  </mergeCells>
  <printOptions horizontalCentered="1"/>
  <pageMargins left="0.7" right="0.7" top="0.75" bottom="0.75" header="0.3" footer="0.3"/>
  <pageSetup scale="90" orientation="portrait" r:id="rId1"/>
  <headerFooter>
    <oddHeader>&amp;CYear 3</oddHeader>
  </headerFooter>
  <colBreaks count="1" manualBreakCount="1">
    <brk id="9" max="126" man="1"/>
  </colBreaks>
  <ignoredErrors>
    <ignoredError sqref="H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0"/>
  <sheetViews>
    <sheetView zoomScaleNormal="100" workbookViewId="0">
      <selection sqref="A1:I1"/>
    </sheetView>
  </sheetViews>
  <sheetFormatPr defaultRowHeight="15" x14ac:dyDescent="0.25"/>
  <cols>
    <col min="1" max="1" width="8.28515625" style="1" customWidth="1"/>
    <col min="2" max="2" width="7.28515625" style="1" customWidth="1"/>
    <col min="3" max="3" width="17.7109375" style="1" customWidth="1"/>
    <col min="4" max="4" width="10" style="1" customWidth="1"/>
    <col min="5" max="5" width="10.28515625" style="1" customWidth="1"/>
    <col min="6" max="6" width="7.140625" style="1" customWidth="1"/>
    <col min="7" max="7" width="11.5703125" style="1" customWidth="1"/>
    <col min="8" max="8" width="9.140625" style="1" customWidth="1"/>
    <col min="9" max="9" width="12.140625" style="71" customWidth="1"/>
    <col min="10" max="10" width="8" customWidth="1"/>
    <col min="11" max="11" width="7.28515625" customWidth="1"/>
    <col min="12" max="12" width="15.5703125" customWidth="1"/>
    <col min="13" max="13" width="9.42578125" customWidth="1"/>
    <col min="14" max="14" width="10" customWidth="1"/>
    <col min="15" max="15" width="6.7109375" customWidth="1"/>
    <col min="16" max="16" width="12.5703125" customWidth="1"/>
    <col min="18" max="18" width="11.85546875" style="72" customWidth="1"/>
    <col min="19" max="19" width="6.28515625" style="115" customWidth="1"/>
  </cols>
  <sheetData>
    <row r="1" spans="1:19" ht="18.75" customHeight="1" x14ac:dyDescent="0.35">
      <c r="A1" s="393" t="s">
        <v>59</v>
      </c>
      <c r="B1" s="428"/>
      <c r="C1" s="428"/>
      <c r="D1" s="428"/>
      <c r="E1" s="428"/>
      <c r="F1" s="428"/>
      <c r="G1" s="428"/>
      <c r="H1" s="428"/>
      <c r="I1" s="429"/>
      <c r="J1" s="380" t="s">
        <v>59</v>
      </c>
      <c r="K1" s="408"/>
      <c r="L1" s="408"/>
      <c r="M1" s="408"/>
      <c r="N1" s="408"/>
      <c r="O1" s="408"/>
      <c r="P1" s="408"/>
      <c r="Q1" s="408"/>
      <c r="R1" s="408"/>
      <c r="S1" s="111"/>
    </row>
    <row r="2" spans="1:19" ht="18" customHeight="1" thickBot="1" x14ac:dyDescent="0.4">
      <c r="A2" s="395" t="s">
        <v>6</v>
      </c>
      <c r="B2" s="430"/>
      <c r="C2" s="430"/>
      <c r="D2" s="430"/>
      <c r="E2" s="430"/>
      <c r="F2" s="430"/>
      <c r="G2" s="430"/>
      <c r="H2" s="430"/>
      <c r="I2" s="431"/>
      <c r="J2" s="399" t="s">
        <v>44</v>
      </c>
      <c r="K2" s="432"/>
      <c r="L2" s="432"/>
      <c r="M2" s="432"/>
      <c r="N2" s="432"/>
      <c r="O2" s="432"/>
      <c r="P2" s="432"/>
      <c r="Q2" s="432"/>
      <c r="R2" s="432"/>
      <c r="S2" s="112"/>
    </row>
    <row r="3" spans="1:19" ht="18.75" x14ac:dyDescent="0.3">
      <c r="A3" s="18" t="s">
        <v>9</v>
      </c>
      <c r="B3" s="15"/>
      <c r="C3" s="16"/>
      <c r="D3" s="16"/>
      <c r="E3" s="16"/>
      <c r="F3" s="16"/>
      <c r="G3" s="16"/>
      <c r="H3" s="17"/>
      <c r="I3" s="65"/>
      <c r="J3" s="85" t="s">
        <v>9</v>
      </c>
      <c r="K3" s="12"/>
      <c r="L3" s="13"/>
      <c r="M3" s="13"/>
      <c r="N3" s="13"/>
      <c r="O3" s="13"/>
      <c r="P3" s="13"/>
      <c r="Q3" s="14"/>
      <c r="R3" s="66"/>
      <c r="S3" s="113"/>
    </row>
    <row r="4" spans="1:19" ht="16.5" customHeight="1" x14ac:dyDescent="0.25">
      <c r="A4" s="416" t="s">
        <v>14</v>
      </c>
      <c r="B4" s="388"/>
      <c r="C4" s="366" t="s">
        <v>0</v>
      </c>
      <c r="D4" s="334"/>
      <c r="E4" s="366" t="s">
        <v>118</v>
      </c>
      <c r="F4" s="366" t="s">
        <v>1</v>
      </c>
      <c r="G4" s="366" t="s">
        <v>2</v>
      </c>
      <c r="H4" s="106">
        <v>0.375</v>
      </c>
      <c r="I4" s="433" t="s">
        <v>4</v>
      </c>
      <c r="J4" s="423" t="s">
        <v>14</v>
      </c>
      <c r="K4" s="397"/>
      <c r="L4" s="366" t="s">
        <v>0</v>
      </c>
      <c r="M4" s="334"/>
      <c r="N4" s="366" t="s">
        <v>118</v>
      </c>
      <c r="O4" s="366" t="s">
        <v>1</v>
      </c>
      <c r="P4" s="366" t="s">
        <v>2</v>
      </c>
      <c r="Q4" s="106">
        <v>0.375</v>
      </c>
      <c r="R4" s="424" t="s">
        <v>4</v>
      </c>
      <c r="S4" s="414" t="s">
        <v>39</v>
      </c>
    </row>
    <row r="5" spans="1:19" s="2" customFormat="1" ht="30" customHeight="1" x14ac:dyDescent="0.25">
      <c r="A5" s="21" t="s">
        <v>7</v>
      </c>
      <c r="B5" s="22" t="s">
        <v>8</v>
      </c>
      <c r="C5" s="418"/>
      <c r="D5" s="107" t="s">
        <v>42</v>
      </c>
      <c r="E5" s="418"/>
      <c r="F5" s="418"/>
      <c r="G5" s="418"/>
      <c r="H5" s="108" t="s">
        <v>3</v>
      </c>
      <c r="I5" s="434"/>
      <c r="J5" s="99" t="s">
        <v>7</v>
      </c>
      <c r="K5" s="100" t="s">
        <v>8</v>
      </c>
      <c r="L5" s="418"/>
      <c r="M5" s="107" t="s">
        <v>42</v>
      </c>
      <c r="N5" s="418"/>
      <c r="O5" s="418"/>
      <c r="P5" s="418"/>
      <c r="Q5" s="108" t="s">
        <v>3</v>
      </c>
      <c r="R5" s="425"/>
      <c r="S5" s="415"/>
    </row>
    <row r="6" spans="1:19" x14ac:dyDescent="0.25">
      <c r="A6" s="242"/>
      <c r="B6" s="243"/>
      <c r="C6" s="267">
        <f>'YR 1'!C6</f>
        <v>0</v>
      </c>
      <c r="D6" s="267">
        <f>'YR 1'!D6</f>
        <v>0</v>
      </c>
      <c r="E6" s="204">
        <f>'YR 1'!E6</f>
        <v>0</v>
      </c>
      <c r="F6" s="24"/>
      <c r="G6" s="204">
        <f>F6*E6</f>
        <v>0</v>
      </c>
      <c r="H6" s="204">
        <f>G6*H4</f>
        <v>0</v>
      </c>
      <c r="I6" s="205">
        <f>H6+G6</f>
        <v>0</v>
      </c>
      <c r="J6" s="87"/>
      <c r="K6" s="30"/>
      <c r="L6" s="267">
        <f>'YR 1'!L6</f>
        <v>0</v>
      </c>
      <c r="M6" s="267">
        <f>'YR 1'!M6</f>
        <v>0</v>
      </c>
      <c r="N6" s="204">
        <f>'YR 1'!N6</f>
        <v>0</v>
      </c>
      <c r="O6" s="31"/>
      <c r="P6" s="204">
        <f>O6*N6</f>
        <v>0</v>
      </c>
      <c r="Q6" s="204">
        <f>P6*Q4</f>
        <v>0</v>
      </c>
      <c r="R6" s="206">
        <f>Q6+P6</f>
        <v>0</v>
      </c>
      <c r="S6" s="221">
        <f>'YR 1'!S6</f>
        <v>0</v>
      </c>
    </row>
    <row r="7" spans="1:19" x14ac:dyDescent="0.25">
      <c r="A7" s="242"/>
      <c r="B7" s="243"/>
      <c r="C7" s="267">
        <f>'YR 1'!C7</f>
        <v>0</v>
      </c>
      <c r="D7" s="267">
        <f>'YR 1'!D7</f>
        <v>0</v>
      </c>
      <c r="E7" s="204">
        <f>'YR 1'!E7</f>
        <v>0</v>
      </c>
      <c r="F7" s="24"/>
      <c r="G7" s="204">
        <f t="shared" ref="G7:G8" si="0">F7*E7</f>
        <v>0</v>
      </c>
      <c r="H7" s="204">
        <f>G7*H4</f>
        <v>0</v>
      </c>
      <c r="I7" s="205">
        <f t="shared" ref="I7:I8" si="1">H7+G7</f>
        <v>0</v>
      </c>
      <c r="J7" s="87"/>
      <c r="K7" s="30"/>
      <c r="L7" s="267">
        <f>'YR 1'!L7</f>
        <v>0</v>
      </c>
      <c r="M7" s="267">
        <f>'YR 1'!M7</f>
        <v>0</v>
      </c>
      <c r="N7" s="204">
        <f>'YR 1'!N7</f>
        <v>0</v>
      </c>
      <c r="O7" s="31"/>
      <c r="P7" s="204">
        <f t="shared" ref="P7:P8" si="2">O7*N7</f>
        <v>0</v>
      </c>
      <c r="Q7" s="204">
        <f>P7*Q4</f>
        <v>0</v>
      </c>
      <c r="R7" s="206">
        <f t="shared" ref="R7:R8" si="3">Q7+P7</f>
        <v>0</v>
      </c>
      <c r="S7" s="221">
        <f>'YR 1'!S7</f>
        <v>0</v>
      </c>
    </row>
    <row r="8" spans="1:19" x14ac:dyDescent="0.25">
      <c r="A8" s="242"/>
      <c r="B8" s="243"/>
      <c r="C8" s="267">
        <f>'YR 1'!C8</f>
        <v>0</v>
      </c>
      <c r="D8" s="267">
        <f>'YR 1'!D8</f>
        <v>0</v>
      </c>
      <c r="E8" s="204">
        <f>'YR 1'!E8</f>
        <v>0</v>
      </c>
      <c r="F8" s="24"/>
      <c r="G8" s="204">
        <f t="shared" si="0"/>
        <v>0</v>
      </c>
      <c r="H8" s="204">
        <f>G8*H4</f>
        <v>0</v>
      </c>
      <c r="I8" s="205">
        <f t="shared" si="1"/>
        <v>0</v>
      </c>
      <c r="J8" s="87"/>
      <c r="K8" s="30"/>
      <c r="L8" s="267">
        <f>'YR 1'!L8</f>
        <v>0</v>
      </c>
      <c r="M8" s="267">
        <f>'YR 1'!M8</f>
        <v>0</v>
      </c>
      <c r="N8" s="204">
        <f>'YR 1'!N8</f>
        <v>0</v>
      </c>
      <c r="O8" s="31"/>
      <c r="P8" s="204">
        <f t="shared" si="2"/>
        <v>0</v>
      </c>
      <c r="Q8" s="204">
        <f>P8*Q4</f>
        <v>0</v>
      </c>
      <c r="R8" s="206">
        <f t="shared" si="3"/>
        <v>0</v>
      </c>
      <c r="S8" s="221">
        <f>'YR 1'!S8</f>
        <v>0</v>
      </c>
    </row>
    <row r="9" spans="1:19" x14ac:dyDescent="0.25">
      <c r="A9" s="242"/>
      <c r="B9" s="243"/>
      <c r="C9" s="267">
        <f>'YR 1'!C9</f>
        <v>0</v>
      </c>
      <c r="D9" s="267">
        <f>'YR 1'!D9</f>
        <v>0</v>
      </c>
      <c r="E9" s="204">
        <f>'YR 1'!E9</f>
        <v>0</v>
      </c>
      <c r="F9" s="24"/>
      <c r="G9" s="204">
        <f t="shared" ref="G9:G10" si="4">F9*E9</f>
        <v>0</v>
      </c>
      <c r="H9" s="204">
        <f>G9*H4</f>
        <v>0</v>
      </c>
      <c r="I9" s="205">
        <f t="shared" ref="I9:I10" si="5">H9+G9</f>
        <v>0</v>
      </c>
      <c r="J9" s="87"/>
      <c r="K9" s="30"/>
      <c r="L9" s="267">
        <f>'YR 1'!L9</f>
        <v>0</v>
      </c>
      <c r="M9" s="267">
        <f>'YR 1'!M9</f>
        <v>0</v>
      </c>
      <c r="N9" s="204">
        <f>'YR 1'!N9</f>
        <v>0</v>
      </c>
      <c r="O9" s="31"/>
      <c r="P9" s="204">
        <f t="shared" ref="P9:P10" si="6">O9*N9</f>
        <v>0</v>
      </c>
      <c r="Q9" s="204">
        <f>P9*Q4</f>
        <v>0</v>
      </c>
      <c r="R9" s="206">
        <f t="shared" ref="R9:R10" si="7">Q9+P9</f>
        <v>0</v>
      </c>
      <c r="S9" s="221">
        <f>'YR 1'!S9</f>
        <v>0</v>
      </c>
    </row>
    <row r="10" spans="1:19" x14ac:dyDescent="0.25">
      <c r="A10" s="242"/>
      <c r="B10" s="243"/>
      <c r="C10" s="267">
        <f>'YR 1'!C10</f>
        <v>0</v>
      </c>
      <c r="D10" s="267">
        <f>'YR 1'!D10</f>
        <v>0</v>
      </c>
      <c r="E10" s="204">
        <f>'YR 1'!E10</f>
        <v>0</v>
      </c>
      <c r="F10" s="24"/>
      <c r="G10" s="204">
        <f t="shared" si="4"/>
        <v>0</v>
      </c>
      <c r="H10" s="204">
        <f>G10*H4</f>
        <v>0</v>
      </c>
      <c r="I10" s="205">
        <f t="shared" si="5"/>
        <v>0</v>
      </c>
      <c r="J10" s="87"/>
      <c r="K10" s="30"/>
      <c r="L10" s="267">
        <f>'YR 1'!L10</f>
        <v>0</v>
      </c>
      <c r="M10" s="267">
        <f>'YR 1'!M10</f>
        <v>0</v>
      </c>
      <c r="N10" s="204">
        <f>'YR 1'!N10</f>
        <v>0</v>
      </c>
      <c r="O10" s="31"/>
      <c r="P10" s="204">
        <f t="shared" si="6"/>
        <v>0</v>
      </c>
      <c r="Q10" s="204">
        <f>P10*Q4</f>
        <v>0</v>
      </c>
      <c r="R10" s="206">
        <f t="shared" si="7"/>
        <v>0</v>
      </c>
      <c r="S10" s="221">
        <f>'YR 1'!S10</f>
        <v>0</v>
      </c>
    </row>
    <row r="11" spans="1:19" x14ac:dyDescent="0.25">
      <c r="A11" s="242"/>
      <c r="B11" s="243"/>
      <c r="C11" s="267">
        <f>'YR 1'!C11</f>
        <v>0</v>
      </c>
      <c r="D11" s="267">
        <f>'YR 1'!D11</f>
        <v>0</v>
      </c>
      <c r="E11" s="204">
        <f>'YR 1'!E11</f>
        <v>0</v>
      </c>
      <c r="F11" s="24"/>
      <c r="G11" s="204">
        <f>F11*E11</f>
        <v>0</v>
      </c>
      <c r="H11" s="204">
        <f>G11*H4</f>
        <v>0</v>
      </c>
      <c r="I11" s="205">
        <f>H11+G11</f>
        <v>0</v>
      </c>
      <c r="J11" s="87"/>
      <c r="K11" s="30"/>
      <c r="L11" s="267">
        <f>'YR 1'!L11</f>
        <v>0</v>
      </c>
      <c r="M11" s="267">
        <f>'YR 1'!M11</f>
        <v>0</v>
      </c>
      <c r="N11" s="204">
        <f>'YR 1'!N11</f>
        <v>0</v>
      </c>
      <c r="O11" s="31"/>
      <c r="P11" s="204">
        <f>O11*N11</f>
        <v>0</v>
      </c>
      <c r="Q11" s="204">
        <f>P11*Q4</f>
        <v>0</v>
      </c>
      <c r="R11" s="206">
        <f>Q11+P11</f>
        <v>0</v>
      </c>
      <c r="S11" s="221">
        <f>'YR 1'!S11</f>
        <v>0</v>
      </c>
    </row>
    <row r="12" spans="1:19" x14ac:dyDescent="0.25">
      <c r="A12" s="242"/>
      <c r="B12" s="243"/>
      <c r="C12" s="267">
        <f>'YR 1'!C12</f>
        <v>0</v>
      </c>
      <c r="D12" s="267">
        <f>'YR 1'!D12</f>
        <v>0</v>
      </c>
      <c r="E12" s="204">
        <f>'YR 1'!E12</f>
        <v>0</v>
      </c>
      <c r="F12" s="24"/>
      <c r="G12" s="204">
        <f>F12*E12</f>
        <v>0</v>
      </c>
      <c r="H12" s="204">
        <f>G12*H4</f>
        <v>0</v>
      </c>
      <c r="I12" s="205">
        <f>H12+G12</f>
        <v>0</v>
      </c>
      <c r="J12" s="87"/>
      <c r="K12" s="30"/>
      <c r="L12" s="267">
        <f>'YR 1'!L12</f>
        <v>0</v>
      </c>
      <c r="M12" s="267">
        <f>'YR 1'!M12</f>
        <v>0</v>
      </c>
      <c r="N12" s="204">
        <f>'YR 1'!N12</f>
        <v>0</v>
      </c>
      <c r="O12" s="31"/>
      <c r="P12" s="204">
        <f>O12*N12</f>
        <v>0</v>
      </c>
      <c r="Q12" s="204">
        <f>P12*Q4</f>
        <v>0</v>
      </c>
      <c r="R12" s="206">
        <f>Q12+P12</f>
        <v>0</v>
      </c>
      <c r="S12" s="221">
        <f>'YR 1'!S12</f>
        <v>0</v>
      </c>
    </row>
    <row r="13" spans="1:19" x14ac:dyDescent="0.25">
      <c r="A13" s="242"/>
      <c r="B13" s="243"/>
      <c r="C13" s="267">
        <f>'YR 1'!C13</f>
        <v>0</v>
      </c>
      <c r="D13" s="267">
        <f>'YR 1'!D13</f>
        <v>0</v>
      </c>
      <c r="E13" s="204">
        <f>'YR 1'!E13</f>
        <v>0</v>
      </c>
      <c r="F13" s="24"/>
      <c r="G13" s="204">
        <f>F13*E13</f>
        <v>0</v>
      </c>
      <c r="H13" s="204">
        <f>G13*H4</f>
        <v>0</v>
      </c>
      <c r="I13" s="205">
        <f>H13+G13</f>
        <v>0</v>
      </c>
      <c r="J13" s="87"/>
      <c r="K13" s="30"/>
      <c r="L13" s="267">
        <f>'YR 1'!L13</f>
        <v>0</v>
      </c>
      <c r="M13" s="267">
        <f>'YR 1'!M13</f>
        <v>0</v>
      </c>
      <c r="N13" s="204">
        <f>'YR 1'!N13</f>
        <v>0</v>
      </c>
      <c r="O13" s="31"/>
      <c r="P13" s="204">
        <f>O13*N13</f>
        <v>0</v>
      </c>
      <c r="Q13" s="204">
        <f>P13*Q4</f>
        <v>0</v>
      </c>
      <c r="R13" s="206">
        <f>Q13+P13</f>
        <v>0</v>
      </c>
      <c r="S13" s="221">
        <f>'YR 1'!S13</f>
        <v>0</v>
      </c>
    </row>
    <row r="14" spans="1:19" ht="15.75" x14ac:dyDescent="0.25">
      <c r="A14" s="7"/>
      <c r="B14" s="8"/>
      <c r="C14" s="25"/>
      <c r="D14" s="25"/>
      <c r="E14" s="36" t="s">
        <v>12</v>
      </c>
      <c r="F14" s="26"/>
      <c r="G14" s="27">
        <f>SUM(G6:G13)</f>
        <v>0</v>
      </c>
      <c r="H14" s="27">
        <f>SUM(H6:H13)</f>
        <v>0</v>
      </c>
      <c r="I14" s="28">
        <f>SUM(I6:I13)</f>
        <v>0</v>
      </c>
      <c r="J14" s="29"/>
      <c r="K14" s="29"/>
      <c r="L14" s="29"/>
      <c r="M14" s="29"/>
      <c r="N14" s="35" t="s">
        <v>12</v>
      </c>
      <c r="O14" s="29"/>
      <c r="P14" s="27">
        <f>SUM(P6:P13)</f>
        <v>0</v>
      </c>
      <c r="Q14" s="27">
        <f>SUM(Q6:Q13)</f>
        <v>0</v>
      </c>
      <c r="R14" s="77">
        <f>SUM(R6:R13)</f>
        <v>0</v>
      </c>
      <c r="S14" s="273"/>
    </row>
    <row r="15" spans="1:19" ht="18.75" x14ac:dyDescent="0.3">
      <c r="A15" s="19" t="s">
        <v>11</v>
      </c>
      <c r="B15" s="12"/>
      <c r="C15" s="13"/>
      <c r="D15" s="13"/>
      <c r="E15" s="13"/>
      <c r="F15" s="13"/>
      <c r="G15" s="13"/>
      <c r="H15" s="14"/>
      <c r="I15" s="66"/>
      <c r="J15" s="85" t="s">
        <v>10</v>
      </c>
      <c r="K15" s="12"/>
      <c r="L15" s="13"/>
      <c r="M15" s="13"/>
      <c r="N15" s="13"/>
      <c r="O15" s="13"/>
      <c r="P15" s="13"/>
      <c r="Q15" s="14"/>
      <c r="R15" s="78"/>
      <c r="S15" s="224"/>
    </row>
    <row r="16" spans="1:19" ht="15" customHeight="1" x14ac:dyDescent="0.25">
      <c r="A16" s="416" t="s">
        <v>14</v>
      </c>
      <c r="B16" s="388"/>
      <c r="C16" s="374" t="s">
        <v>0</v>
      </c>
      <c r="D16" s="333"/>
      <c r="E16" s="366" t="s">
        <v>118</v>
      </c>
      <c r="F16" s="374" t="s">
        <v>1</v>
      </c>
      <c r="G16" s="419" t="s">
        <v>2</v>
      </c>
      <c r="H16" s="217">
        <v>0.3</v>
      </c>
      <c r="I16" s="421" t="s">
        <v>4</v>
      </c>
      <c r="J16" s="416" t="s">
        <v>14</v>
      </c>
      <c r="K16" s="388"/>
      <c r="L16" s="374" t="s">
        <v>0</v>
      </c>
      <c r="M16" s="333"/>
      <c r="N16" s="366" t="s">
        <v>118</v>
      </c>
      <c r="O16" s="374" t="s">
        <v>1</v>
      </c>
      <c r="P16" s="374" t="s">
        <v>2</v>
      </c>
      <c r="Q16" s="102">
        <v>0.3</v>
      </c>
      <c r="R16" s="426" t="s">
        <v>4</v>
      </c>
      <c r="S16" s="224"/>
    </row>
    <row r="17" spans="1:19" ht="37.5" x14ac:dyDescent="0.25">
      <c r="A17" s="21" t="s">
        <v>55</v>
      </c>
      <c r="B17" s="22" t="s">
        <v>29</v>
      </c>
      <c r="C17" s="417"/>
      <c r="D17" s="103" t="s">
        <v>42</v>
      </c>
      <c r="E17" s="418"/>
      <c r="F17" s="417"/>
      <c r="G17" s="420"/>
      <c r="H17" s="218" t="s">
        <v>3</v>
      </c>
      <c r="I17" s="422"/>
      <c r="J17" s="86" t="s">
        <v>43</v>
      </c>
      <c r="K17" s="22" t="s">
        <v>29</v>
      </c>
      <c r="L17" s="417"/>
      <c r="M17" s="103" t="s">
        <v>42</v>
      </c>
      <c r="N17" s="418"/>
      <c r="O17" s="417"/>
      <c r="P17" s="417"/>
      <c r="Q17" s="104" t="s">
        <v>3</v>
      </c>
      <c r="R17" s="427"/>
      <c r="S17" s="224"/>
    </row>
    <row r="18" spans="1:19" x14ac:dyDescent="0.25">
      <c r="A18" s="242"/>
      <c r="B18" s="243"/>
      <c r="C18" s="267">
        <f>'YR 1'!C18</f>
        <v>0</v>
      </c>
      <c r="D18" s="267">
        <f>'YR 1'!D18</f>
        <v>0</v>
      </c>
      <c r="E18" s="204">
        <f>'YR 1'!E18</f>
        <v>0</v>
      </c>
      <c r="F18" s="24"/>
      <c r="G18" s="204">
        <f t="shared" ref="G18:G23" si="8">F18*E18</f>
        <v>0</v>
      </c>
      <c r="H18" s="204">
        <f>G18*H16</f>
        <v>0</v>
      </c>
      <c r="I18" s="205">
        <f t="shared" ref="I18:I23" si="9">H18+G18</f>
        <v>0</v>
      </c>
      <c r="J18" s="87"/>
      <c r="K18" s="30"/>
      <c r="L18" s="267">
        <f>'YR 1'!L18</f>
        <v>0</v>
      </c>
      <c r="M18" s="267">
        <f>'YR 1'!M18</f>
        <v>0</v>
      </c>
      <c r="N18" s="204">
        <f>'YR 1'!N18</f>
        <v>0</v>
      </c>
      <c r="O18" s="31"/>
      <c r="P18" s="204">
        <f t="shared" ref="P18:P23" si="10">O18*N18</f>
        <v>0</v>
      </c>
      <c r="Q18" s="204">
        <f>P18*Q16</f>
        <v>0</v>
      </c>
      <c r="R18" s="206">
        <f t="shared" ref="R18:R23" si="11">Q18+P18</f>
        <v>0</v>
      </c>
      <c r="S18" s="223">
        <f>'YR 1'!S18</f>
        <v>0</v>
      </c>
    </row>
    <row r="19" spans="1:19" x14ac:dyDescent="0.25">
      <c r="A19" s="242"/>
      <c r="B19" s="243"/>
      <c r="C19" s="267">
        <f>'YR 1'!C19</f>
        <v>0</v>
      </c>
      <c r="D19" s="267">
        <f>'YR 1'!D19</f>
        <v>0</v>
      </c>
      <c r="E19" s="204">
        <f>'YR 1'!E19</f>
        <v>0</v>
      </c>
      <c r="F19" s="24"/>
      <c r="G19" s="204">
        <f t="shared" si="8"/>
        <v>0</v>
      </c>
      <c r="H19" s="204">
        <f>G19*H16</f>
        <v>0</v>
      </c>
      <c r="I19" s="205">
        <f t="shared" si="9"/>
        <v>0</v>
      </c>
      <c r="J19" s="87"/>
      <c r="K19" s="30"/>
      <c r="L19" s="267">
        <f>'YR 1'!L19</f>
        <v>0</v>
      </c>
      <c r="M19" s="267">
        <f>'YR 1'!M19</f>
        <v>0</v>
      </c>
      <c r="N19" s="204">
        <f>'YR 1'!N19</f>
        <v>0</v>
      </c>
      <c r="O19" s="31"/>
      <c r="P19" s="204">
        <f t="shared" si="10"/>
        <v>0</v>
      </c>
      <c r="Q19" s="204">
        <f>P19*Q16</f>
        <v>0</v>
      </c>
      <c r="R19" s="206">
        <f t="shared" si="11"/>
        <v>0</v>
      </c>
      <c r="S19" s="223">
        <f>'YR 1'!S19</f>
        <v>0</v>
      </c>
    </row>
    <row r="20" spans="1:19" x14ac:dyDescent="0.25">
      <c r="A20" s="242"/>
      <c r="B20" s="243"/>
      <c r="C20" s="267">
        <f>'YR 1'!C20</f>
        <v>0</v>
      </c>
      <c r="D20" s="267">
        <f>'YR 1'!D20</f>
        <v>0</v>
      </c>
      <c r="E20" s="204">
        <f>'YR 1'!E20</f>
        <v>0</v>
      </c>
      <c r="F20" s="24"/>
      <c r="G20" s="204">
        <f t="shared" si="8"/>
        <v>0</v>
      </c>
      <c r="H20" s="204">
        <f>G20*H16</f>
        <v>0</v>
      </c>
      <c r="I20" s="205">
        <f t="shared" si="9"/>
        <v>0</v>
      </c>
      <c r="J20" s="87"/>
      <c r="K20" s="30"/>
      <c r="L20" s="267">
        <f>'YR 1'!L20</f>
        <v>0</v>
      </c>
      <c r="M20" s="267">
        <f>'YR 1'!M20</f>
        <v>0</v>
      </c>
      <c r="N20" s="204">
        <f>'YR 1'!N20</f>
        <v>0</v>
      </c>
      <c r="O20" s="31"/>
      <c r="P20" s="204">
        <f t="shared" si="10"/>
        <v>0</v>
      </c>
      <c r="Q20" s="204">
        <f>P20*Q16</f>
        <v>0</v>
      </c>
      <c r="R20" s="206">
        <f t="shared" si="11"/>
        <v>0</v>
      </c>
      <c r="S20" s="223">
        <f>'YR 1'!S19</f>
        <v>0</v>
      </c>
    </row>
    <row r="21" spans="1:19" x14ac:dyDescent="0.25">
      <c r="A21" s="242"/>
      <c r="B21" s="243"/>
      <c r="C21" s="267">
        <f>'YR 1'!C21</f>
        <v>0</v>
      </c>
      <c r="D21" s="267">
        <f>'YR 1'!D21</f>
        <v>0</v>
      </c>
      <c r="E21" s="204">
        <f>'YR 1'!E21</f>
        <v>0</v>
      </c>
      <c r="F21" s="24"/>
      <c r="G21" s="204">
        <f t="shared" si="8"/>
        <v>0</v>
      </c>
      <c r="H21" s="204">
        <f>G21*H16</f>
        <v>0</v>
      </c>
      <c r="I21" s="205">
        <f t="shared" si="9"/>
        <v>0</v>
      </c>
      <c r="J21" s="87"/>
      <c r="K21" s="30"/>
      <c r="L21" s="267">
        <f>'YR 1'!L21</f>
        <v>0</v>
      </c>
      <c r="M21" s="267">
        <f>'YR 1'!M21</f>
        <v>0</v>
      </c>
      <c r="N21" s="204">
        <f>'YR 1'!N21</f>
        <v>0</v>
      </c>
      <c r="O21" s="31"/>
      <c r="P21" s="204">
        <f t="shared" si="10"/>
        <v>0</v>
      </c>
      <c r="Q21" s="204">
        <f>P21*Q16</f>
        <v>0</v>
      </c>
      <c r="R21" s="206">
        <f t="shared" si="11"/>
        <v>0</v>
      </c>
      <c r="S21" s="221">
        <f>'YR 1'!S21</f>
        <v>0</v>
      </c>
    </row>
    <row r="22" spans="1:19" x14ac:dyDescent="0.25">
      <c r="A22" s="242"/>
      <c r="B22" s="243"/>
      <c r="C22" s="267">
        <f>'YR 1'!C22</f>
        <v>0</v>
      </c>
      <c r="D22" s="267">
        <f>'YR 1'!D22</f>
        <v>0</v>
      </c>
      <c r="E22" s="204">
        <f>'YR 1'!E22</f>
        <v>0</v>
      </c>
      <c r="F22" s="24"/>
      <c r="G22" s="204">
        <f t="shared" si="8"/>
        <v>0</v>
      </c>
      <c r="H22" s="204">
        <f>G22*H16</f>
        <v>0</v>
      </c>
      <c r="I22" s="205">
        <f t="shared" si="9"/>
        <v>0</v>
      </c>
      <c r="J22" s="87"/>
      <c r="K22" s="30"/>
      <c r="L22" s="267">
        <f>'YR 1'!L22</f>
        <v>0</v>
      </c>
      <c r="M22" s="267">
        <f>'YR 1'!M22</f>
        <v>0</v>
      </c>
      <c r="N22" s="204">
        <f>'YR 1'!N22</f>
        <v>0</v>
      </c>
      <c r="O22" s="31"/>
      <c r="P22" s="204">
        <f t="shared" si="10"/>
        <v>0</v>
      </c>
      <c r="Q22" s="204">
        <f>P22*Q16</f>
        <v>0</v>
      </c>
      <c r="R22" s="206">
        <f t="shared" si="11"/>
        <v>0</v>
      </c>
      <c r="S22" s="221">
        <f>'YR 1'!S22</f>
        <v>0</v>
      </c>
    </row>
    <row r="23" spans="1:19" x14ac:dyDescent="0.25">
      <c r="A23" s="242"/>
      <c r="B23" s="243"/>
      <c r="C23" s="267">
        <f>'YR 1'!C23</f>
        <v>0</v>
      </c>
      <c r="D23" s="267">
        <f>'YR 1'!D23</f>
        <v>0</v>
      </c>
      <c r="E23" s="204">
        <f>'YR 1'!E23</f>
        <v>0</v>
      </c>
      <c r="F23" s="24"/>
      <c r="G23" s="204">
        <f t="shared" si="8"/>
        <v>0</v>
      </c>
      <c r="H23" s="204">
        <f>G23*H16</f>
        <v>0</v>
      </c>
      <c r="I23" s="205">
        <f t="shared" si="9"/>
        <v>0</v>
      </c>
      <c r="J23" s="87"/>
      <c r="K23" s="30"/>
      <c r="L23" s="267">
        <f>'YR 1'!L23</f>
        <v>0</v>
      </c>
      <c r="M23" s="267">
        <f>'YR 1'!M23</f>
        <v>0</v>
      </c>
      <c r="N23" s="204">
        <f>'YR 1'!N23</f>
        <v>0</v>
      </c>
      <c r="O23" s="31"/>
      <c r="P23" s="204">
        <f t="shared" si="10"/>
        <v>0</v>
      </c>
      <c r="Q23" s="204">
        <f>P23*Q16</f>
        <v>0</v>
      </c>
      <c r="R23" s="206">
        <f t="shared" si="11"/>
        <v>0</v>
      </c>
      <c r="S23" s="222">
        <f>'YR 1'!S23</f>
        <v>0</v>
      </c>
    </row>
    <row r="24" spans="1:19" ht="15.75" x14ac:dyDescent="0.25">
      <c r="A24" s="7"/>
      <c r="B24" s="8"/>
      <c r="C24" s="25"/>
      <c r="D24" s="25"/>
      <c r="E24" s="36" t="s">
        <v>12</v>
      </c>
      <c r="F24" s="26"/>
      <c r="G24" s="27">
        <f>SUM(G18:G23)</f>
        <v>0</v>
      </c>
      <c r="H24" s="27">
        <f>SUM(H18:H23)</f>
        <v>0</v>
      </c>
      <c r="I24" s="28">
        <f>SUM(I18:I23)</f>
        <v>0</v>
      </c>
      <c r="J24" s="29"/>
      <c r="K24" s="29"/>
      <c r="L24" s="37"/>
      <c r="M24" s="37"/>
      <c r="N24" s="36" t="s">
        <v>12</v>
      </c>
      <c r="O24" s="37"/>
      <c r="P24" s="44">
        <f>SUM(P18:P23)</f>
        <v>0</v>
      </c>
      <c r="Q24" s="44">
        <f>SUM(Q18:Q23)</f>
        <v>0</v>
      </c>
      <c r="R24" s="79">
        <f>SUM(R18:R23)</f>
        <v>0</v>
      </c>
      <c r="S24" s="224"/>
    </row>
    <row r="25" spans="1:19" ht="18.75" x14ac:dyDescent="0.3">
      <c r="A25" s="19" t="s">
        <v>20</v>
      </c>
      <c r="B25" s="12"/>
      <c r="C25" s="13"/>
      <c r="D25" s="13"/>
      <c r="E25" s="13"/>
      <c r="F25" s="13"/>
      <c r="G25" s="13"/>
      <c r="H25" s="14"/>
      <c r="I25" s="66"/>
      <c r="J25" s="85" t="s">
        <v>20</v>
      </c>
      <c r="K25" s="12"/>
      <c r="L25" s="13"/>
      <c r="M25" s="13"/>
      <c r="N25" s="13"/>
      <c r="O25" s="13"/>
      <c r="P25" s="13"/>
      <c r="Q25" s="14"/>
      <c r="R25" s="78"/>
      <c r="S25" s="224"/>
    </row>
    <row r="26" spans="1:19" ht="15.75" customHeight="1" x14ac:dyDescent="0.25">
      <c r="A26" s="416" t="s">
        <v>14</v>
      </c>
      <c r="B26" s="388"/>
      <c r="C26" s="374" t="s">
        <v>0</v>
      </c>
      <c r="D26" s="333"/>
      <c r="E26" s="389" t="s">
        <v>45</v>
      </c>
      <c r="F26" s="374" t="s">
        <v>1</v>
      </c>
      <c r="G26" s="374" t="s">
        <v>2</v>
      </c>
      <c r="H26" s="109"/>
      <c r="I26" s="436" t="s">
        <v>4</v>
      </c>
      <c r="J26" s="416" t="s">
        <v>14</v>
      </c>
      <c r="K26" s="388"/>
      <c r="L26" s="374" t="s">
        <v>0</v>
      </c>
      <c r="M26" s="333"/>
      <c r="N26" s="389" t="s">
        <v>45</v>
      </c>
      <c r="O26" s="374" t="s">
        <v>1</v>
      </c>
      <c r="P26" s="374" t="s">
        <v>2</v>
      </c>
      <c r="Q26" s="109"/>
      <c r="R26" s="426" t="s">
        <v>4</v>
      </c>
      <c r="S26" s="224"/>
    </row>
    <row r="27" spans="1:19" ht="26.25" x14ac:dyDescent="0.25">
      <c r="A27" s="21" t="s">
        <v>18</v>
      </c>
      <c r="B27" s="22" t="s">
        <v>17</v>
      </c>
      <c r="C27" s="417"/>
      <c r="D27" s="103" t="s">
        <v>42</v>
      </c>
      <c r="E27" s="435"/>
      <c r="F27" s="417"/>
      <c r="G27" s="417"/>
      <c r="H27" s="110" t="s">
        <v>21</v>
      </c>
      <c r="I27" s="437"/>
      <c r="J27" s="86" t="s">
        <v>18</v>
      </c>
      <c r="K27" s="22" t="s">
        <v>17</v>
      </c>
      <c r="L27" s="417"/>
      <c r="M27" s="103" t="s">
        <v>42</v>
      </c>
      <c r="N27" s="435"/>
      <c r="O27" s="417"/>
      <c r="P27" s="417"/>
      <c r="Q27" s="110" t="s">
        <v>21</v>
      </c>
      <c r="R27" s="427"/>
      <c r="S27" s="224"/>
    </row>
    <row r="28" spans="1:19" x14ac:dyDescent="0.25">
      <c r="A28" s="242"/>
      <c r="B28" s="243"/>
      <c r="C28" s="267">
        <f>'YR 1'!C28</f>
        <v>0</v>
      </c>
      <c r="D28" s="267">
        <f>'YR 1'!D28</f>
        <v>0</v>
      </c>
      <c r="E28" s="46"/>
      <c r="F28" s="24"/>
      <c r="G28" s="23"/>
      <c r="H28" s="46"/>
      <c r="I28" s="205">
        <f>G28</f>
        <v>0</v>
      </c>
      <c r="J28" s="244"/>
      <c r="K28" s="245"/>
      <c r="L28" s="267">
        <f>'YR 1'!L28</f>
        <v>0</v>
      </c>
      <c r="M28" s="267">
        <f>'YR 1'!M28</f>
        <v>0</v>
      </c>
      <c r="N28" s="46"/>
      <c r="O28" s="31"/>
      <c r="P28" s="32"/>
      <c r="Q28" s="46"/>
      <c r="R28" s="206">
        <f>P28</f>
        <v>0</v>
      </c>
      <c r="S28" s="223">
        <f>'YR 1'!S28</f>
        <v>0</v>
      </c>
    </row>
    <row r="29" spans="1:19" x14ac:dyDescent="0.25">
      <c r="A29" s="242"/>
      <c r="B29" s="243"/>
      <c r="C29" s="267">
        <f>'YR 1'!C29</f>
        <v>0</v>
      </c>
      <c r="D29" s="267">
        <f>'YR 1'!D29</f>
        <v>0</v>
      </c>
      <c r="E29" s="46"/>
      <c r="F29" s="24"/>
      <c r="G29" s="23"/>
      <c r="H29" s="46"/>
      <c r="I29" s="205">
        <f>G29</f>
        <v>0</v>
      </c>
      <c r="J29" s="244"/>
      <c r="K29" s="245"/>
      <c r="L29" s="267">
        <f>'YR 1'!L29</f>
        <v>0</v>
      </c>
      <c r="M29" s="267">
        <f>'YR 1'!M29</f>
        <v>0</v>
      </c>
      <c r="N29" s="46"/>
      <c r="O29" s="31"/>
      <c r="P29" s="32"/>
      <c r="Q29" s="46"/>
      <c r="R29" s="206">
        <f>P29</f>
        <v>0</v>
      </c>
      <c r="S29" s="221">
        <f>'YR 1'!S29</f>
        <v>0</v>
      </c>
    </row>
    <row r="30" spans="1:19" x14ac:dyDescent="0.25">
      <c r="A30" s="242"/>
      <c r="B30" s="243"/>
      <c r="C30" s="267">
        <f>'YR 1'!C30</f>
        <v>0</v>
      </c>
      <c r="D30" s="267">
        <f>'YR 1'!D30</f>
        <v>0</v>
      </c>
      <c r="E30" s="46"/>
      <c r="F30" s="24"/>
      <c r="G30" s="23"/>
      <c r="H30" s="46"/>
      <c r="I30" s="205">
        <f>G30</f>
        <v>0</v>
      </c>
      <c r="J30" s="244"/>
      <c r="K30" s="245"/>
      <c r="L30" s="267">
        <f>'YR 1'!L30</f>
        <v>0</v>
      </c>
      <c r="M30" s="267">
        <f>'YR 1'!M30</f>
        <v>0</v>
      </c>
      <c r="N30" s="46"/>
      <c r="O30" s="31"/>
      <c r="P30" s="32"/>
      <c r="Q30" s="46"/>
      <c r="R30" s="206">
        <f>P30</f>
        <v>0</v>
      </c>
      <c r="S30" s="221">
        <f>'YR 1'!S30</f>
        <v>0</v>
      </c>
    </row>
    <row r="31" spans="1:19" x14ac:dyDescent="0.25">
      <c r="A31" s="242"/>
      <c r="B31" s="243"/>
      <c r="C31" s="267">
        <f>'YR 1'!C31</f>
        <v>0</v>
      </c>
      <c r="D31" s="267">
        <f>'YR 1'!D31</f>
        <v>0</v>
      </c>
      <c r="E31" s="46"/>
      <c r="F31" s="24"/>
      <c r="G31" s="23"/>
      <c r="H31" s="46"/>
      <c r="I31" s="205">
        <f>G31</f>
        <v>0</v>
      </c>
      <c r="J31" s="244"/>
      <c r="K31" s="245"/>
      <c r="L31" s="267">
        <f>'YR 1'!L31</f>
        <v>0</v>
      </c>
      <c r="M31" s="267">
        <f>'YR 1'!M31</f>
        <v>0</v>
      </c>
      <c r="N31" s="46"/>
      <c r="O31" s="31"/>
      <c r="P31" s="32"/>
      <c r="Q31" s="46"/>
      <c r="R31" s="206">
        <f>P31</f>
        <v>0</v>
      </c>
      <c r="S31" s="222">
        <f>'YR 1'!S31</f>
        <v>0</v>
      </c>
    </row>
    <row r="32" spans="1:19" ht="15.75" x14ac:dyDescent="0.25">
      <c r="A32" s="7"/>
      <c r="B32" s="8"/>
      <c r="C32" s="25"/>
      <c r="D32" s="25"/>
      <c r="E32" s="36" t="s">
        <v>12</v>
      </c>
      <c r="F32" s="26"/>
      <c r="G32" s="44">
        <f>SUM(G28:G31)</f>
        <v>0</v>
      </c>
      <c r="H32" s="47"/>
      <c r="I32" s="45">
        <f>SUM(I28:I31)</f>
        <v>0</v>
      </c>
      <c r="J32" s="29"/>
      <c r="K32" s="29"/>
      <c r="L32" s="37"/>
      <c r="M32" s="37"/>
      <c r="N32" s="36" t="s">
        <v>12</v>
      </c>
      <c r="O32" s="37"/>
      <c r="P32" s="44">
        <f>SUM(P28:P31)</f>
        <v>0</v>
      </c>
      <c r="Q32" s="47"/>
      <c r="R32" s="79">
        <f>SUM(R28:R31)</f>
        <v>0</v>
      </c>
      <c r="S32" s="224"/>
    </row>
    <row r="33" spans="1:19" ht="18.75" x14ac:dyDescent="0.3">
      <c r="A33" s="20" t="s">
        <v>22</v>
      </c>
      <c r="B33" s="9"/>
      <c r="C33" s="10"/>
      <c r="D33" s="10"/>
      <c r="E33" s="10"/>
      <c r="F33" s="10"/>
      <c r="G33" s="10"/>
      <c r="H33" s="11"/>
      <c r="I33" s="67"/>
      <c r="J33" s="73" t="s">
        <v>13</v>
      </c>
      <c r="K33" s="9"/>
      <c r="L33" s="10"/>
      <c r="M33" s="10"/>
      <c r="N33" s="10"/>
      <c r="O33" s="10"/>
      <c r="P33" s="10"/>
      <c r="Q33" s="11"/>
      <c r="R33" s="74"/>
      <c r="S33" s="224"/>
    </row>
    <row r="34" spans="1:19" ht="15.75" customHeight="1" x14ac:dyDescent="0.25">
      <c r="A34" s="416" t="s">
        <v>14</v>
      </c>
      <c r="B34" s="388"/>
      <c r="C34" s="374" t="s">
        <v>0</v>
      </c>
      <c r="D34" s="333"/>
      <c r="E34" s="389" t="s">
        <v>45</v>
      </c>
      <c r="F34" s="374" t="s">
        <v>1</v>
      </c>
      <c r="G34" s="374" t="s">
        <v>2</v>
      </c>
      <c r="H34" s="109"/>
      <c r="I34" s="436" t="s">
        <v>4</v>
      </c>
      <c r="J34" s="416" t="s">
        <v>14</v>
      </c>
      <c r="K34" s="388"/>
      <c r="L34" s="374" t="s">
        <v>0</v>
      </c>
      <c r="M34" s="333"/>
      <c r="N34" s="389" t="s">
        <v>45</v>
      </c>
      <c r="O34" s="374" t="s">
        <v>1</v>
      </c>
      <c r="P34" s="374" t="s">
        <v>2</v>
      </c>
      <c r="Q34" s="109"/>
      <c r="R34" s="426" t="s">
        <v>4</v>
      </c>
      <c r="S34" s="224"/>
    </row>
    <row r="35" spans="1:19" ht="26.25" x14ac:dyDescent="0.25">
      <c r="A35" s="21" t="s">
        <v>18</v>
      </c>
      <c r="B35" s="22" t="s">
        <v>17</v>
      </c>
      <c r="C35" s="417"/>
      <c r="D35" s="103" t="s">
        <v>42</v>
      </c>
      <c r="E35" s="435"/>
      <c r="F35" s="417"/>
      <c r="G35" s="417"/>
      <c r="H35" s="110" t="s">
        <v>21</v>
      </c>
      <c r="I35" s="437"/>
      <c r="J35" s="99" t="s">
        <v>18</v>
      </c>
      <c r="K35" s="100" t="s">
        <v>17</v>
      </c>
      <c r="L35" s="417"/>
      <c r="M35" s="103" t="s">
        <v>42</v>
      </c>
      <c r="N35" s="435"/>
      <c r="O35" s="417"/>
      <c r="P35" s="417"/>
      <c r="Q35" s="110" t="s">
        <v>21</v>
      </c>
      <c r="R35" s="427"/>
      <c r="S35" s="224"/>
    </row>
    <row r="36" spans="1:19" x14ac:dyDescent="0.25">
      <c r="A36" s="242"/>
      <c r="B36" s="243"/>
      <c r="C36" s="267">
        <f>'YR 1'!C36</f>
        <v>0</v>
      </c>
      <c r="D36" s="267">
        <f>'YR 1'!D36</f>
        <v>0</v>
      </c>
      <c r="E36" s="46"/>
      <c r="F36" s="24"/>
      <c r="G36" s="23"/>
      <c r="H36" s="46"/>
      <c r="I36" s="205">
        <f>G36</f>
        <v>0</v>
      </c>
      <c r="J36" s="244"/>
      <c r="K36" s="245"/>
      <c r="L36" s="267">
        <f>'YR 1'!L36</f>
        <v>0</v>
      </c>
      <c r="M36" s="267">
        <f>'YR 1'!M36</f>
        <v>0</v>
      </c>
      <c r="N36" s="46"/>
      <c r="O36" s="31"/>
      <c r="P36" s="32"/>
      <c r="Q36" s="46"/>
      <c r="R36" s="206">
        <f>P36</f>
        <v>0</v>
      </c>
      <c r="S36" s="223">
        <f>'YR 1'!S36</f>
        <v>0</v>
      </c>
    </row>
    <row r="37" spans="1:19" x14ac:dyDescent="0.25">
      <c r="A37" s="242"/>
      <c r="B37" s="243"/>
      <c r="C37" s="267">
        <f>'YR 1'!C37</f>
        <v>0</v>
      </c>
      <c r="D37" s="267">
        <f>'YR 1'!D37</f>
        <v>0</v>
      </c>
      <c r="E37" s="46"/>
      <c r="F37" s="24"/>
      <c r="G37" s="23"/>
      <c r="H37" s="46"/>
      <c r="I37" s="205">
        <f>G37</f>
        <v>0</v>
      </c>
      <c r="J37" s="244"/>
      <c r="K37" s="245"/>
      <c r="L37" s="267">
        <f>'YR 1'!L37</f>
        <v>0</v>
      </c>
      <c r="M37" s="267">
        <f>'YR 1'!M37</f>
        <v>0</v>
      </c>
      <c r="N37" s="46"/>
      <c r="O37" s="31"/>
      <c r="P37" s="32"/>
      <c r="Q37" s="46"/>
      <c r="R37" s="206">
        <f>P37</f>
        <v>0</v>
      </c>
      <c r="S37" s="221">
        <f>'YR 1'!S37</f>
        <v>0</v>
      </c>
    </row>
    <row r="38" spans="1:19" x14ac:dyDescent="0.25">
      <c r="A38" s="242"/>
      <c r="B38" s="243"/>
      <c r="C38" s="267">
        <f>'YR 1'!C38</f>
        <v>0</v>
      </c>
      <c r="D38" s="267">
        <f>'YR 1'!D38</f>
        <v>0</v>
      </c>
      <c r="E38" s="46"/>
      <c r="F38" s="24"/>
      <c r="G38" s="23"/>
      <c r="H38" s="46"/>
      <c r="I38" s="205">
        <f>G38</f>
        <v>0</v>
      </c>
      <c r="J38" s="244"/>
      <c r="K38" s="245"/>
      <c r="L38" s="267">
        <f>'YR 1'!L38</f>
        <v>0</v>
      </c>
      <c r="M38" s="267">
        <f>'YR 1'!M38</f>
        <v>0</v>
      </c>
      <c r="N38" s="46"/>
      <c r="O38" s="31"/>
      <c r="P38" s="32"/>
      <c r="Q38" s="46"/>
      <c r="R38" s="206">
        <f>P38</f>
        <v>0</v>
      </c>
      <c r="S38" s="221">
        <f>'YR 1'!S38</f>
        <v>0</v>
      </c>
    </row>
    <row r="39" spans="1:19" x14ac:dyDescent="0.25">
      <c r="A39" s="242"/>
      <c r="B39" s="243"/>
      <c r="C39" s="267">
        <f>'YR 1'!C39</f>
        <v>0</v>
      </c>
      <c r="D39" s="267">
        <f>'YR 1'!D39</f>
        <v>0</v>
      </c>
      <c r="E39" s="46"/>
      <c r="F39" s="24"/>
      <c r="G39" s="23"/>
      <c r="H39" s="46"/>
      <c r="I39" s="205">
        <f>G39</f>
        <v>0</v>
      </c>
      <c r="J39" s="244"/>
      <c r="K39" s="245"/>
      <c r="L39" s="267">
        <f>'YR 1'!L39</f>
        <v>0</v>
      </c>
      <c r="M39" s="267">
        <f>'YR 1'!M39</f>
        <v>0</v>
      </c>
      <c r="N39" s="46"/>
      <c r="O39" s="31"/>
      <c r="P39" s="32"/>
      <c r="Q39" s="46"/>
      <c r="R39" s="206">
        <f>P39</f>
        <v>0</v>
      </c>
      <c r="S39" s="222">
        <f>'YR 1'!S39</f>
        <v>0</v>
      </c>
    </row>
    <row r="40" spans="1:19" ht="15.75" x14ac:dyDescent="0.25">
      <c r="A40" s="7"/>
      <c r="B40" s="8"/>
      <c r="C40" s="25"/>
      <c r="D40" s="25"/>
      <c r="E40" s="36" t="s">
        <v>12</v>
      </c>
      <c r="F40" s="26"/>
      <c r="G40" s="48">
        <f>SUM(G36:G39)</f>
        <v>0</v>
      </c>
      <c r="H40" s="49"/>
      <c r="I40" s="50">
        <f>SUM(I36:I39)</f>
        <v>0</v>
      </c>
      <c r="J40" s="29"/>
      <c r="K40" s="29"/>
      <c r="L40" s="37"/>
      <c r="M40" s="37"/>
      <c r="N40" s="36" t="s">
        <v>12</v>
      </c>
      <c r="O40" s="37"/>
      <c r="P40" s="51">
        <f>SUM(P36:P39)</f>
        <v>0</v>
      </c>
      <c r="Q40" s="47"/>
      <c r="R40" s="80">
        <f>SUM(R36:R39)</f>
        <v>0</v>
      </c>
      <c r="S40" s="224"/>
    </row>
    <row r="41" spans="1:19" ht="26.25" customHeight="1" thickBot="1" x14ac:dyDescent="0.3">
      <c r="A41" s="5"/>
      <c r="B41" s="6" t="s">
        <v>16</v>
      </c>
      <c r="C41" s="39"/>
      <c r="D41" s="39"/>
      <c r="E41" s="40"/>
      <c r="F41" s="40"/>
      <c r="G41" s="42">
        <f>G40+G32+G24+G14</f>
        <v>0</v>
      </c>
      <c r="H41" s="42">
        <f>H40+H32+H24+H14</f>
        <v>0</v>
      </c>
      <c r="I41" s="43">
        <f>I40+I32+I24+I14</f>
        <v>0</v>
      </c>
      <c r="J41" s="88"/>
      <c r="K41" s="6" t="s">
        <v>15</v>
      </c>
      <c r="L41" s="39"/>
      <c r="M41" s="39"/>
      <c r="N41" s="41"/>
      <c r="O41" s="41"/>
      <c r="P41" s="42">
        <f>P40+P32+P24+P14</f>
        <v>0</v>
      </c>
      <c r="Q41" s="42">
        <f>Q40+Q32+Q24+Q14</f>
        <v>0</v>
      </c>
      <c r="R41" s="81">
        <f>R40+R32+R24+R14</f>
        <v>0</v>
      </c>
      <c r="S41" s="224"/>
    </row>
    <row r="42" spans="1:19" ht="18.75" x14ac:dyDescent="0.3">
      <c r="A42" s="53" t="s">
        <v>25</v>
      </c>
      <c r="B42" s="54"/>
      <c r="C42" s="55"/>
      <c r="D42" s="55"/>
      <c r="E42" s="55"/>
      <c r="F42" s="55"/>
      <c r="G42" s="55"/>
      <c r="H42" s="56"/>
      <c r="I42" s="68" t="s">
        <v>176</v>
      </c>
      <c r="J42" s="89" t="s">
        <v>25</v>
      </c>
      <c r="K42" s="54"/>
      <c r="L42" s="55"/>
      <c r="M42" s="55"/>
      <c r="N42" s="55"/>
      <c r="O42" s="55"/>
      <c r="P42" s="55"/>
      <c r="Q42" s="56"/>
      <c r="R42" s="82" t="s">
        <v>176</v>
      </c>
      <c r="S42" s="271"/>
    </row>
    <row r="43" spans="1:19" x14ac:dyDescent="0.25">
      <c r="A43" s="352"/>
      <c r="B43" s="353"/>
      <c r="C43" s="353"/>
      <c r="D43" s="353"/>
      <c r="E43" s="353"/>
      <c r="F43" s="353"/>
      <c r="G43" s="353"/>
      <c r="H43" s="353"/>
      <c r="I43" s="203"/>
      <c r="J43" s="350"/>
      <c r="K43" s="351"/>
      <c r="L43" s="351"/>
      <c r="M43" s="351"/>
      <c r="N43" s="351"/>
      <c r="O43" s="351"/>
      <c r="P43" s="351"/>
      <c r="Q43" s="351"/>
      <c r="R43" s="76"/>
      <c r="S43" s="221">
        <f>'YR 1'!S43</f>
        <v>0</v>
      </c>
    </row>
    <row r="44" spans="1:19" x14ac:dyDescent="0.25">
      <c r="A44" s="352"/>
      <c r="B44" s="353"/>
      <c r="C44" s="353"/>
      <c r="D44" s="353"/>
      <c r="E44" s="353"/>
      <c r="F44" s="353"/>
      <c r="G44" s="353"/>
      <c r="H44" s="353"/>
      <c r="I44" s="203"/>
      <c r="J44" s="350"/>
      <c r="K44" s="351"/>
      <c r="L44" s="351"/>
      <c r="M44" s="351"/>
      <c r="N44" s="351"/>
      <c r="O44" s="351"/>
      <c r="P44" s="351"/>
      <c r="Q44" s="351"/>
      <c r="R44" s="76"/>
      <c r="S44" s="221">
        <f>'YR 1'!S44</f>
        <v>0</v>
      </c>
    </row>
    <row r="45" spans="1:19" x14ac:dyDescent="0.25">
      <c r="A45" s="352"/>
      <c r="B45" s="353"/>
      <c r="C45" s="353"/>
      <c r="D45" s="353"/>
      <c r="E45" s="353"/>
      <c r="F45" s="353"/>
      <c r="G45" s="353"/>
      <c r="H45" s="353"/>
      <c r="I45" s="203"/>
      <c r="J45" s="350"/>
      <c r="K45" s="351"/>
      <c r="L45" s="351"/>
      <c r="M45" s="351"/>
      <c r="N45" s="351"/>
      <c r="O45" s="351"/>
      <c r="P45" s="351"/>
      <c r="Q45" s="351"/>
      <c r="R45" s="76"/>
      <c r="S45" s="221">
        <f>'YR 1'!S45</f>
        <v>0</v>
      </c>
    </row>
    <row r="46" spans="1:19" x14ac:dyDescent="0.25">
      <c r="A46" s="352"/>
      <c r="B46" s="353"/>
      <c r="C46" s="353"/>
      <c r="D46" s="353"/>
      <c r="E46" s="353"/>
      <c r="F46" s="353"/>
      <c r="G46" s="353"/>
      <c r="H46" s="353"/>
      <c r="I46" s="203"/>
      <c r="J46" s="350"/>
      <c r="K46" s="351"/>
      <c r="L46" s="351"/>
      <c r="M46" s="351"/>
      <c r="N46" s="351"/>
      <c r="O46" s="351"/>
      <c r="P46" s="351"/>
      <c r="Q46" s="351"/>
      <c r="R46" s="76"/>
      <c r="S46" s="221">
        <f>'YR 1'!S46</f>
        <v>0</v>
      </c>
    </row>
    <row r="47" spans="1:19" ht="16.5" thickBot="1" x14ac:dyDescent="0.3">
      <c r="A47" s="7"/>
      <c r="B47" s="8"/>
      <c r="C47" s="8"/>
      <c r="D47" s="8"/>
      <c r="E47" s="36" t="s">
        <v>12</v>
      </c>
      <c r="F47" s="207"/>
      <c r="G47" s="207"/>
      <c r="H47" s="207"/>
      <c r="I47" s="205">
        <f>SUM(I43:I46)</f>
        <v>0</v>
      </c>
      <c r="J47" s="1"/>
      <c r="K47" s="1"/>
      <c r="L47" s="1"/>
      <c r="M47" s="1"/>
      <c r="N47" s="36" t="s">
        <v>12</v>
      </c>
      <c r="O47" s="215"/>
      <c r="P47" s="215"/>
      <c r="Q47" s="215"/>
      <c r="R47" s="206">
        <f>SUM(R43:R46)</f>
        <v>0</v>
      </c>
      <c r="S47" s="271"/>
    </row>
    <row r="48" spans="1:19" ht="18.75" x14ac:dyDescent="0.3">
      <c r="A48" s="64" t="s">
        <v>26</v>
      </c>
      <c r="B48" s="61"/>
      <c r="C48" s="62"/>
      <c r="D48" s="62"/>
      <c r="E48" s="62"/>
      <c r="F48" s="62"/>
      <c r="G48" s="62"/>
      <c r="H48" s="63"/>
      <c r="I48" s="69" t="s">
        <v>176</v>
      </c>
      <c r="J48" s="90" t="s">
        <v>26</v>
      </c>
      <c r="K48" s="61"/>
      <c r="L48" s="62"/>
      <c r="M48" s="62"/>
      <c r="N48" s="62"/>
      <c r="O48" s="62"/>
      <c r="P48" s="62"/>
      <c r="Q48" s="63"/>
      <c r="R48" s="83" t="s">
        <v>176</v>
      </c>
      <c r="S48" s="271"/>
    </row>
    <row r="49" spans="1:19" x14ac:dyDescent="0.25">
      <c r="A49" s="352"/>
      <c r="B49" s="353"/>
      <c r="C49" s="353"/>
      <c r="D49" s="353"/>
      <c r="E49" s="353"/>
      <c r="F49" s="353"/>
      <c r="G49" s="353"/>
      <c r="H49" s="353"/>
      <c r="I49" s="203"/>
      <c r="J49" s="350"/>
      <c r="K49" s="351"/>
      <c r="L49" s="351"/>
      <c r="M49" s="351"/>
      <c r="N49" s="351"/>
      <c r="O49" s="351"/>
      <c r="P49" s="351"/>
      <c r="Q49" s="351"/>
      <c r="R49" s="76"/>
      <c r="S49" s="221">
        <f>'YR 1'!S49</f>
        <v>0</v>
      </c>
    </row>
    <row r="50" spans="1:19" x14ac:dyDescent="0.25">
      <c r="A50" s="361"/>
      <c r="B50" s="362"/>
      <c r="C50" s="362"/>
      <c r="D50" s="362"/>
      <c r="E50" s="362"/>
      <c r="F50" s="362"/>
      <c r="G50" s="362"/>
      <c r="H50" s="363"/>
      <c r="I50" s="203"/>
      <c r="J50" s="364"/>
      <c r="K50" s="365"/>
      <c r="L50" s="365"/>
      <c r="M50" s="365"/>
      <c r="N50" s="365"/>
      <c r="O50" s="365"/>
      <c r="P50" s="365"/>
      <c r="Q50" s="350"/>
      <c r="R50" s="76"/>
      <c r="S50" s="221">
        <f>'YR 1'!S50</f>
        <v>0</v>
      </c>
    </row>
    <row r="51" spans="1:19" x14ac:dyDescent="0.25">
      <c r="A51" s="352"/>
      <c r="B51" s="353"/>
      <c r="C51" s="353"/>
      <c r="D51" s="353"/>
      <c r="E51" s="353"/>
      <c r="F51" s="353"/>
      <c r="G51" s="353"/>
      <c r="H51" s="353"/>
      <c r="I51" s="203"/>
      <c r="J51" s="350"/>
      <c r="K51" s="351"/>
      <c r="L51" s="351"/>
      <c r="M51" s="351"/>
      <c r="N51" s="351"/>
      <c r="O51" s="351"/>
      <c r="P51" s="351"/>
      <c r="Q51" s="351"/>
      <c r="R51" s="76"/>
      <c r="S51" s="221">
        <f>'YR 1'!S51</f>
        <v>0</v>
      </c>
    </row>
    <row r="52" spans="1:19" x14ac:dyDescent="0.25">
      <c r="A52" s="352"/>
      <c r="B52" s="353"/>
      <c r="C52" s="353"/>
      <c r="D52" s="353"/>
      <c r="E52" s="353"/>
      <c r="F52" s="353"/>
      <c r="G52" s="353"/>
      <c r="H52" s="353"/>
      <c r="I52" s="203"/>
      <c r="J52" s="350"/>
      <c r="K52" s="351"/>
      <c r="L52" s="351"/>
      <c r="M52" s="351"/>
      <c r="N52" s="351"/>
      <c r="O52" s="351"/>
      <c r="P52" s="351"/>
      <c r="Q52" s="351"/>
      <c r="R52" s="76"/>
      <c r="S52" s="221">
        <f>'YR 1'!S52</f>
        <v>0</v>
      </c>
    </row>
    <row r="53" spans="1:19" ht="16.5" thickBot="1" x14ac:dyDescent="0.3">
      <c r="A53" s="7"/>
      <c r="B53" s="8"/>
      <c r="C53" s="8"/>
      <c r="D53" s="8"/>
      <c r="E53" s="36" t="s">
        <v>12</v>
      </c>
      <c r="F53" s="207"/>
      <c r="G53" s="207"/>
      <c r="H53" s="207"/>
      <c r="I53" s="205">
        <f>SUM(I49:I52)</f>
        <v>0</v>
      </c>
      <c r="J53" s="1"/>
      <c r="K53" s="1"/>
      <c r="L53" s="1"/>
      <c r="M53" s="1"/>
      <c r="N53" s="36" t="s">
        <v>12</v>
      </c>
      <c r="O53" s="215"/>
      <c r="P53" s="215"/>
      <c r="Q53" s="215"/>
      <c r="R53" s="206">
        <f>SUM(R49:R52)</f>
        <v>0</v>
      </c>
      <c r="S53" s="271"/>
    </row>
    <row r="54" spans="1:19" ht="18.75" x14ac:dyDescent="0.3">
      <c r="A54" s="57" t="s">
        <v>191</v>
      </c>
      <c r="B54" s="58"/>
      <c r="C54" s="59"/>
      <c r="D54" s="59"/>
      <c r="E54" s="59"/>
      <c r="F54" s="59"/>
      <c r="G54" s="59"/>
      <c r="H54" s="60"/>
      <c r="I54" s="70" t="s">
        <v>176</v>
      </c>
      <c r="J54" s="91" t="s">
        <v>191</v>
      </c>
      <c r="K54" s="58"/>
      <c r="L54" s="59"/>
      <c r="M54" s="59"/>
      <c r="N54" s="59"/>
      <c r="O54" s="59"/>
      <c r="P54" s="59"/>
      <c r="Q54" s="60"/>
      <c r="R54" s="84" t="s">
        <v>176</v>
      </c>
      <c r="S54" s="271"/>
    </row>
    <row r="55" spans="1:19" x14ac:dyDescent="0.25">
      <c r="A55" s="352"/>
      <c r="B55" s="353"/>
      <c r="C55" s="353"/>
      <c r="D55" s="353"/>
      <c r="E55" s="353"/>
      <c r="F55" s="353"/>
      <c r="G55" s="353"/>
      <c r="H55" s="353"/>
      <c r="I55" s="203"/>
      <c r="J55" s="350"/>
      <c r="K55" s="351"/>
      <c r="L55" s="351"/>
      <c r="M55" s="351"/>
      <c r="N55" s="351"/>
      <c r="O55" s="351"/>
      <c r="P55" s="351"/>
      <c r="Q55" s="351"/>
      <c r="R55" s="76"/>
      <c r="S55" s="221">
        <f>'YR 1'!S55</f>
        <v>0</v>
      </c>
    </row>
    <row r="56" spans="1:19" x14ac:dyDescent="0.25">
      <c r="A56" s="352"/>
      <c r="B56" s="353"/>
      <c r="C56" s="353"/>
      <c r="D56" s="353"/>
      <c r="E56" s="353"/>
      <c r="F56" s="353"/>
      <c r="G56" s="353"/>
      <c r="H56" s="353"/>
      <c r="I56" s="203"/>
      <c r="J56" s="350"/>
      <c r="K56" s="351"/>
      <c r="L56" s="351"/>
      <c r="M56" s="351"/>
      <c r="N56" s="351"/>
      <c r="O56" s="351"/>
      <c r="P56" s="351"/>
      <c r="Q56" s="351"/>
      <c r="R56" s="76"/>
      <c r="S56" s="221">
        <f>'YR 1'!S56</f>
        <v>0</v>
      </c>
    </row>
    <row r="57" spans="1:19" x14ac:dyDescent="0.25">
      <c r="A57" s="352"/>
      <c r="B57" s="353"/>
      <c r="C57" s="353"/>
      <c r="D57" s="353"/>
      <c r="E57" s="353"/>
      <c r="F57" s="353"/>
      <c r="G57" s="353"/>
      <c r="H57" s="353"/>
      <c r="I57" s="203"/>
      <c r="J57" s="350"/>
      <c r="K57" s="351"/>
      <c r="L57" s="351"/>
      <c r="M57" s="351"/>
      <c r="N57" s="351"/>
      <c r="O57" s="351"/>
      <c r="P57" s="351"/>
      <c r="Q57" s="351"/>
      <c r="R57" s="76"/>
      <c r="S57" s="221">
        <f>'YR 1'!S57</f>
        <v>0</v>
      </c>
    </row>
    <row r="58" spans="1:19" ht="16.5" thickBot="1" x14ac:dyDescent="0.3">
      <c r="A58" s="7"/>
      <c r="B58" s="8"/>
      <c r="C58" s="8"/>
      <c r="D58" s="8"/>
      <c r="E58" s="36" t="s">
        <v>12</v>
      </c>
      <c r="F58" s="207"/>
      <c r="G58" s="207"/>
      <c r="H58" s="207"/>
      <c r="I58" s="205">
        <f>SUM(I55:I57)</f>
        <v>0</v>
      </c>
      <c r="J58" s="1"/>
      <c r="K58" s="1"/>
      <c r="L58" s="1"/>
      <c r="M58" s="1"/>
      <c r="N58" s="36" t="s">
        <v>12</v>
      </c>
      <c r="O58" s="215"/>
      <c r="P58" s="215"/>
      <c r="Q58" s="215"/>
      <c r="R58" s="206">
        <f>SUM(R55:R57)</f>
        <v>0</v>
      </c>
      <c r="S58" s="271"/>
    </row>
    <row r="59" spans="1:19" ht="18.75" x14ac:dyDescent="0.3">
      <c r="A59" s="64" t="s">
        <v>190</v>
      </c>
      <c r="B59" s="61"/>
      <c r="C59" s="62"/>
      <c r="D59" s="62"/>
      <c r="E59" s="62"/>
      <c r="F59" s="62"/>
      <c r="G59" s="62"/>
      <c r="H59" s="63"/>
      <c r="I59" s="69" t="s">
        <v>176</v>
      </c>
      <c r="J59" s="90" t="s">
        <v>190</v>
      </c>
      <c r="K59" s="61"/>
      <c r="L59" s="62"/>
      <c r="M59" s="62"/>
      <c r="N59" s="62"/>
      <c r="O59" s="62"/>
      <c r="P59" s="62"/>
      <c r="Q59" s="63"/>
      <c r="R59" s="83" t="s">
        <v>176</v>
      </c>
      <c r="S59" s="271"/>
    </row>
    <row r="60" spans="1:19" x14ac:dyDescent="0.25">
      <c r="A60" s="352"/>
      <c r="B60" s="353"/>
      <c r="C60" s="353"/>
      <c r="D60" s="353"/>
      <c r="E60" s="353"/>
      <c r="F60" s="353"/>
      <c r="G60" s="353"/>
      <c r="H60" s="353"/>
      <c r="I60" s="203"/>
      <c r="J60" s="350"/>
      <c r="K60" s="351"/>
      <c r="L60" s="351"/>
      <c r="M60" s="351"/>
      <c r="N60" s="351"/>
      <c r="O60" s="351"/>
      <c r="P60" s="351"/>
      <c r="Q60" s="351"/>
      <c r="R60" s="76"/>
      <c r="S60" s="221">
        <f>'YR 1'!S60</f>
        <v>0</v>
      </c>
    </row>
    <row r="61" spans="1:19" x14ac:dyDescent="0.25">
      <c r="A61" s="352"/>
      <c r="B61" s="353"/>
      <c r="C61" s="353"/>
      <c r="D61" s="353"/>
      <c r="E61" s="353"/>
      <c r="F61" s="353"/>
      <c r="G61" s="353"/>
      <c r="H61" s="353"/>
      <c r="I61" s="203"/>
      <c r="J61" s="350"/>
      <c r="K61" s="351"/>
      <c r="L61" s="351"/>
      <c r="M61" s="351"/>
      <c r="N61" s="351"/>
      <c r="O61" s="351"/>
      <c r="P61" s="351"/>
      <c r="Q61" s="351"/>
      <c r="R61" s="76"/>
      <c r="S61" s="221">
        <f>'YR 1'!S61</f>
        <v>0</v>
      </c>
    </row>
    <row r="62" spans="1:19" x14ac:dyDescent="0.25">
      <c r="A62" s="352"/>
      <c r="B62" s="353"/>
      <c r="C62" s="353"/>
      <c r="D62" s="353"/>
      <c r="E62" s="353"/>
      <c r="F62" s="353"/>
      <c r="G62" s="353"/>
      <c r="H62" s="353"/>
      <c r="I62" s="203"/>
      <c r="J62" s="350"/>
      <c r="K62" s="351"/>
      <c r="L62" s="351"/>
      <c r="M62" s="351"/>
      <c r="N62" s="351"/>
      <c r="O62" s="351"/>
      <c r="P62" s="351"/>
      <c r="Q62" s="351"/>
      <c r="R62" s="76"/>
      <c r="S62" s="221">
        <f>'YR 1'!S62</f>
        <v>0</v>
      </c>
    </row>
    <row r="63" spans="1:19" ht="16.5" thickBot="1" x14ac:dyDescent="0.3">
      <c r="A63" s="7"/>
      <c r="B63" s="8"/>
      <c r="C63" s="8"/>
      <c r="D63" s="8"/>
      <c r="E63" s="36" t="s">
        <v>12</v>
      </c>
      <c r="F63" s="207"/>
      <c r="G63" s="207"/>
      <c r="H63" s="207"/>
      <c r="I63" s="205">
        <f>SUM(I60:I62)</f>
        <v>0</v>
      </c>
      <c r="J63" s="1"/>
      <c r="K63" s="1"/>
      <c r="L63" s="1"/>
      <c r="M63" s="1"/>
      <c r="N63" s="36" t="s">
        <v>12</v>
      </c>
      <c r="O63" s="215"/>
      <c r="P63" s="215"/>
      <c r="Q63" s="215"/>
      <c r="R63" s="206">
        <f>SUM(R60:R62)</f>
        <v>0</v>
      </c>
      <c r="S63" s="271"/>
    </row>
    <row r="64" spans="1:19" ht="18.75" x14ac:dyDescent="0.3">
      <c r="A64" s="57" t="s">
        <v>66</v>
      </c>
      <c r="B64" s="58"/>
      <c r="C64" s="59"/>
      <c r="D64" s="59"/>
      <c r="E64" s="59"/>
      <c r="F64" s="59"/>
      <c r="G64" s="59"/>
      <c r="H64" s="60"/>
      <c r="I64" s="70" t="s">
        <v>176</v>
      </c>
      <c r="J64" s="57" t="s">
        <v>66</v>
      </c>
      <c r="K64" s="58"/>
      <c r="L64" s="59"/>
      <c r="M64" s="59"/>
      <c r="N64" s="59"/>
      <c r="O64" s="59"/>
      <c r="P64" s="59"/>
      <c r="Q64" s="60"/>
      <c r="R64" s="84" t="s">
        <v>176</v>
      </c>
      <c r="S64" s="271"/>
    </row>
    <row r="65" spans="1:19" x14ac:dyDescent="0.25">
      <c r="A65" s="352"/>
      <c r="B65" s="353"/>
      <c r="C65" s="353"/>
      <c r="D65" s="353"/>
      <c r="E65" s="353"/>
      <c r="F65" s="353"/>
      <c r="G65" s="353"/>
      <c r="H65" s="353"/>
      <c r="I65" s="203"/>
      <c r="J65" s="350"/>
      <c r="K65" s="351"/>
      <c r="L65" s="351"/>
      <c r="M65" s="351"/>
      <c r="N65" s="351"/>
      <c r="O65" s="351"/>
      <c r="P65" s="351"/>
      <c r="Q65" s="351"/>
      <c r="R65" s="76"/>
      <c r="S65" s="221">
        <f>'YR 1'!S65</f>
        <v>0</v>
      </c>
    </row>
    <row r="66" spans="1:19" x14ac:dyDescent="0.25">
      <c r="A66" s="352"/>
      <c r="B66" s="353"/>
      <c r="C66" s="353"/>
      <c r="D66" s="353"/>
      <c r="E66" s="353"/>
      <c r="F66" s="353"/>
      <c r="G66" s="353"/>
      <c r="H66" s="353"/>
      <c r="I66" s="203"/>
      <c r="J66" s="350"/>
      <c r="K66" s="351"/>
      <c r="L66" s="351"/>
      <c r="M66" s="351"/>
      <c r="N66" s="351"/>
      <c r="O66" s="351"/>
      <c r="P66" s="351"/>
      <c r="Q66" s="351"/>
      <c r="R66" s="76"/>
      <c r="S66" s="221">
        <f>'YR 1'!S66</f>
        <v>0</v>
      </c>
    </row>
    <row r="67" spans="1:19" ht="16.5" thickBot="1" x14ac:dyDescent="0.3">
      <c r="A67" s="7"/>
      <c r="B67" s="8"/>
      <c r="C67" s="8"/>
      <c r="D67" s="8"/>
      <c r="E67" s="36" t="s">
        <v>12</v>
      </c>
      <c r="F67" s="207"/>
      <c r="G67" s="207"/>
      <c r="H67" s="207"/>
      <c r="I67" s="205">
        <f>SUM(I65:I66)</f>
        <v>0</v>
      </c>
      <c r="J67" s="1"/>
      <c r="K67" s="1"/>
      <c r="L67" s="1"/>
      <c r="M67" s="1"/>
      <c r="N67" s="36" t="s">
        <v>12</v>
      </c>
      <c r="O67" s="215"/>
      <c r="P67" s="215"/>
      <c r="Q67" s="215"/>
      <c r="R67" s="206">
        <f>SUM(R65:R66)</f>
        <v>0</v>
      </c>
      <c r="S67" s="271"/>
    </row>
    <row r="68" spans="1:19" ht="18.75" x14ac:dyDescent="0.3">
      <c r="A68" s="64" t="s">
        <v>188</v>
      </c>
      <c r="B68" s="61"/>
      <c r="C68" s="62"/>
      <c r="D68" s="62"/>
      <c r="E68" s="62"/>
      <c r="F68" s="62"/>
      <c r="G68" s="62"/>
      <c r="H68" s="63"/>
      <c r="I68" s="69" t="s">
        <v>176</v>
      </c>
      <c r="J68" s="64" t="s">
        <v>188</v>
      </c>
      <c r="K68" s="61"/>
      <c r="L68" s="62"/>
      <c r="M68" s="62"/>
      <c r="N68" s="62"/>
      <c r="O68" s="62"/>
      <c r="P68" s="62"/>
      <c r="Q68" s="63"/>
      <c r="R68" s="83" t="s">
        <v>176</v>
      </c>
      <c r="S68" s="271"/>
    </row>
    <row r="69" spans="1:19" x14ac:dyDescent="0.25">
      <c r="A69" s="412">
        <f>'YR 1'!A69:H69</f>
        <v>0</v>
      </c>
      <c r="B69" s="413"/>
      <c r="C69" s="413"/>
      <c r="D69" s="413"/>
      <c r="E69" s="413"/>
      <c r="F69" s="413"/>
      <c r="G69" s="413"/>
      <c r="H69" s="413"/>
      <c r="I69" s="203"/>
      <c r="J69" s="350">
        <f>'YR 1'!J69:Q69</f>
        <v>0</v>
      </c>
      <c r="K69" s="351"/>
      <c r="L69" s="351"/>
      <c r="M69" s="351"/>
      <c r="N69" s="351"/>
      <c r="O69" s="351"/>
      <c r="P69" s="351"/>
      <c r="Q69" s="351"/>
      <c r="R69" s="76"/>
      <c r="S69" s="221">
        <f>'YR 1'!S69</f>
        <v>0</v>
      </c>
    </row>
    <row r="70" spans="1:19" x14ac:dyDescent="0.25">
      <c r="A70" s="412">
        <f>'YR 1'!A70:H70</f>
        <v>0</v>
      </c>
      <c r="B70" s="413"/>
      <c r="C70" s="413"/>
      <c r="D70" s="413"/>
      <c r="E70" s="413"/>
      <c r="F70" s="413"/>
      <c r="G70" s="413"/>
      <c r="H70" s="413"/>
      <c r="I70" s="203"/>
      <c r="J70" s="350">
        <f>'YR 1'!J70:Q70</f>
        <v>0</v>
      </c>
      <c r="K70" s="351"/>
      <c r="L70" s="351"/>
      <c r="M70" s="351"/>
      <c r="N70" s="351"/>
      <c r="O70" s="351"/>
      <c r="P70" s="351"/>
      <c r="Q70" s="351"/>
      <c r="R70" s="76"/>
      <c r="S70" s="221">
        <f>'YR 1'!S70</f>
        <v>0</v>
      </c>
    </row>
    <row r="71" spans="1:19" x14ac:dyDescent="0.25">
      <c r="A71" s="412">
        <f>'YR 1'!A71:H71</f>
        <v>0</v>
      </c>
      <c r="B71" s="413"/>
      <c r="C71" s="413"/>
      <c r="D71" s="413"/>
      <c r="E71" s="413"/>
      <c r="F71" s="413"/>
      <c r="G71" s="413"/>
      <c r="H71" s="413"/>
      <c r="I71" s="203"/>
      <c r="J71" s="350">
        <f>'YR 1'!J71:Q71</f>
        <v>0</v>
      </c>
      <c r="K71" s="351"/>
      <c r="L71" s="351"/>
      <c r="M71" s="351"/>
      <c r="N71" s="351"/>
      <c r="O71" s="351"/>
      <c r="P71" s="351"/>
      <c r="Q71" s="351"/>
      <c r="R71" s="76"/>
      <c r="S71" s="221">
        <f>'YR 1'!S71</f>
        <v>0</v>
      </c>
    </row>
    <row r="72" spans="1:19" x14ac:dyDescent="0.25">
      <c r="A72" s="412">
        <f>'YR 1'!A72:H72</f>
        <v>0</v>
      </c>
      <c r="B72" s="413"/>
      <c r="C72" s="413"/>
      <c r="D72" s="413"/>
      <c r="E72" s="413"/>
      <c r="F72" s="413"/>
      <c r="G72" s="413"/>
      <c r="H72" s="413"/>
      <c r="I72" s="203"/>
      <c r="J72" s="350">
        <f>'YR 1'!J72:Q72</f>
        <v>0</v>
      </c>
      <c r="K72" s="351"/>
      <c r="L72" s="351"/>
      <c r="M72" s="351"/>
      <c r="N72" s="351"/>
      <c r="O72" s="351"/>
      <c r="P72" s="351"/>
      <c r="Q72" s="351"/>
      <c r="R72" s="76"/>
      <c r="S72" s="221">
        <f>'YR 1'!S72</f>
        <v>0</v>
      </c>
    </row>
    <row r="73" spans="1:19" ht="16.5" thickBot="1" x14ac:dyDescent="0.3">
      <c r="A73" s="7"/>
      <c r="B73" s="8"/>
      <c r="C73" s="8"/>
      <c r="D73" s="8"/>
      <c r="E73" s="36" t="s">
        <v>12</v>
      </c>
      <c r="F73" s="207"/>
      <c r="G73" s="207"/>
      <c r="H73" s="207"/>
      <c r="I73" s="205">
        <f>SUM(I69:I72)</f>
        <v>0</v>
      </c>
      <c r="J73" s="1"/>
      <c r="K73" s="1"/>
      <c r="L73" s="1"/>
      <c r="M73" s="1"/>
      <c r="N73" s="36" t="s">
        <v>12</v>
      </c>
      <c r="O73" s="215"/>
      <c r="P73" s="215"/>
      <c r="Q73" s="215"/>
      <c r="R73" s="206">
        <f>SUM(R68:R72)</f>
        <v>0</v>
      </c>
      <c r="S73" s="271"/>
    </row>
    <row r="74" spans="1:19" ht="18.75" x14ac:dyDescent="0.3">
      <c r="A74" s="64" t="s">
        <v>65</v>
      </c>
      <c r="B74" s="61"/>
      <c r="C74" s="62"/>
      <c r="D74" s="62"/>
      <c r="E74" s="62"/>
      <c r="F74" s="62"/>
      <c r="G74" s="62"/>
      <c r="H74" s="63"/>
      <c r="I74" s="69" t="s">
        <v>176</v>
      </c>
      <c r="J74" s="64" t="s">
        <v>65</v>
      </c>
      <c r="K74" s="61"/>
      <c r="L74" s="62"/>
      <c r="M74" s="62"/>
      <c r="N74" s="62"/>
      <c r="O74" s="62"/>
      <c r="P74" s="62"/>
      <c r="Q74" s="63"/>
      <c r="R74" s="83" t="s">
        <v>176</v>
      </c>
      <c r="S74" s="224"/>
    </row>
    <row r="75" spans="1:19" x14ac:dyDescent="0.25">
      <c r="A75" s="409">
        <f>'YR 1'!A75:H75</f>
        <v>0</v>
      </c>
      <c r="B75" s="410"/>
      <c r="C75" s="410"/>
      <c r="D75" s="410"/>
      <c r="E75" s="410"/>
      <c r="F75" s="410"/>
      <c r="G75" s="410"/>
      <c r="H75" s="411"/>
      <c r="I75" s="220"/>
      <c r="J75" s="409">
        <f>'YR 1'!J75:Q75</f>
        <v>0</v>
      </c>
      <c r="K75" s="410"/>
      <c r="L75" s="410"/>
      <c r="M75" s="410"/>
      <c r="N75" s="410"/>
      <c r="O75" s="410"/>
      <c r="P75" s="410"/>
      <c r="Q75" s="411"/>
      <c r="R75" s="76"/>
      <c r="S75" s="223">
        <f>'YR 1'!S75</f>
        <v>0</v>
      </c>
    </row>
    <row r="76" spans="1:19" x14ac:dyDescent="0.25">
      <c r="A76" s="409">
        <f>'YR 1'!A76:H76</f>
        <v>0</v>
      </c>
      <c r="B76" s="410"/>
      <c r="C76" s="410"/>
      <c r="D76" s="410"/>
      <c r="E76" s="410"/>
      <c r="F76" s="410"/>
      <c r="G76" s="410"/>
      <c r="H76" s="411"/>
      <c r="I76" s="220"/>
      <c r="J76" s="409">
        <f>'YR 1'!J76:Q76</f>
        <v>0</v>
      </c>
      <c r="K76" s="410"/>
      <c r="L76" s="410"/>
      <c r="M76" s="410"/>
      <c r="N76" s="410"/>
      <c r="O76" s="410"/>
      <c r="P76" s="410"/>
      <c r="Q76" s="411"/>
      <c r="R76" s="76"/>
      <c r="S76" s="223">
        <f>'YR 1'!S76</f>
        <v>0</v>
      </c>
    </row>
    <row r="77" spans="1:19" x14ac:dyDescent="0.25">
      <c r="A77" s="409">
        <f>'YR 1'!A77:H77</f>
        <v>0</v>
      </c>
      <c r="B77" s="410"/>
      <c r="C77" s="410"/>
      <c r="D77" s="410"/>
      <c r="E77" s="410"/>
      <c r="F77" s="410"/>
      <c r="G77" s="410"/>
      <c r="H77" s="411"/>
      <c r="I77" s="220"/>
      <c r="J77" s="409">
        <f>'YR 1'!J77:Q77</f>
        <v>0</v>
      </c>
      <c r="K77" s="410"/>
      <c r="L77" s="410"/>
      <c r="M77" s="410"/>
      <c r="N77" s="410"/>
      <c r="O77" s="410"/>
      <c r="P77" s="410"/>
      <c r="Q77" s="411"/>
      <c r="R77" s="76"/>
      <c r="S77" s="223">
        <f>'YR 1'!S77</f>
        <v>0</v>
      </c>
    </row>
    <row r="78" spans="1:19" x14ac:dyDescent="0.25">
      <c r="A78" s="409">
        <f>'YR 1'!A78:H78</f>
        <v>0</v>
      </c>
      <c r="B78" s="410"/>
      <c r="C78" s="410"/>
      <c r="D78" s="410"/>
      <c r="E78" s="410"/>
      <c r="F78" s="410"/>
      <c r="G78" s="410"/>
      <c r="H78" s="411"/>
      <c r="I78" s="220"/>
      <c r="J78" s="409">
        <f>'YR 1'!J78:Q78</f>
        <v>0</v>
      </c>
      <c r="K78" s="410"/>
      <c r="L78" s="410"/>
      <c r="M78" s="410"/>
      <c r="N78" s="410"/>
      <c r="O78" s="410"/>
      <c r="P78" s="410"/>
      <c r="Q78" s="411"/>
      <c r="R78" s="76"/>
      <c r="S78" s="223">
        <f>'YR 1'!S78</f>
        <v>0</v>
      </c>
    </row>
    <row r="79" spans="1:19" x14ac:dyDescent="0.25">
      <c r="A79" s="409">
        <f>'YR 1'!A79:H79</f>
        <v>0</v>
      </c>
      <c r="B79" s="410"/>
      <c r="C79" s="410"/>
      <c r="D79" s="410"/>
      <c r="E79" s="410"/>
      <c r="F79" s="410"/>
      <c r="G79" s="410"/>
      <c r="H79" s="411"/>
      <c r="I79" s="220"/>
      <c r="J79" s="409">
        <f>'YR 1'!J79:Q79</f>
        <v>0</v>
      </c>
      <c r="K79" s="410"/>
      <c r="L79" s="410"/>
      <c r="M79" s="410"/>
      <c r="N79" s="410"/>
      <c r="O79" s="410"/>
      <c r="P79" s="410"/>
      <c r="Q79" s="411"/>
      <c r="R79" s="76"/>
      <c r="S79" s="223">
        <f>'YR 1'!S79</f>
        <v>0</v>
      </c>
    </row>
    <row r="80" spans="1:19" ht="16.5" thickBot="1" x14ac:dyDescent="0.3">
      <c r="A80" s="7"/>
      <c r="B80" s="8"/>
      <c r="C80" s="8"/>
      <c r="D80" s="8"/>
      <c r="E80" s="36" t="s">
        <v>12</v>
      </c>
      <c r="F80" s="207"/>
      <c r="G80" s="207"/>
      <c r="H80" s="207"/>
      <c r="I80" s="205">
        <f>SUM(I75:I79)</f>
        <v>0</v>
      </c>
      <c r="J80" s="1"/>
      <c r="K80" s="1"/>
      <c r="L80" s="1"/>
      <c r="M80" s="1"/>
      <c r="N80" s="36" t="s">
        <v>12</v>
      </c>
      <c r="O80" s="215"/>
      <c r="P80" s="215"/>
      <c r="Q80" s="215"/>
      <c r="R80" s="206">
        <f>SUM(R75:R79)</f>
        <v>0</v>
      </c>
      <c r="S80" s="224"/>
    </row>
    <row r="81" spans="1:19" ht="18.75" x14ac:dyDescent="0.3">
      <c r="A81" s="57" t="s">
        <v>27</v>
      </c>
      <c r="B81" s="58"/>
      <c r="C81" s="59"/>
      <c r="D81" s="59"/>
      <c r="E81" s="59"/>
      <c r="F81" s="59"/>
      <c r="G81" s="59"/>
      <c r="H81" s="60"/>
      <c r="I81" s="70" t="s">
        <v>176</v>
      </c>
      <c r="J81" s="91" t="s">
        <v>27</v>
      </c>
      <c r="K81" s="58"/>
      <c r="L81" s="59"/>
      <c r="M81" s="59"/>
      <c r="N81" s="59"/>
      <c r="O81" s="59"/>
      <c r="P81" s="59"/>
      <c r="Q81" s="60"/>
      <c r="R81" s="84" t="s">
        <v>176</v>
      </c>
      <c r="S81" s="224"/>
    </row>
    <row r="82" spans="1:19" x14ac:dyDescent="0.25">
      <c r="A82" s="361"/>
      <c r="B82" s="362"/>
      <c r="C82" s="362"/>
      <c r="D82" s="362"/>
      <c r="E82" s="362"/>
      <c r="F82" s="362"/>
      <c r="G82" s="362"/>
      <c r="H82" s="363"/>
      <c r="I82" s="220"/>
      <c r="J82" s="364"/>
      <c r="K82" s="365"/>
      <c r="L82" s="365"/>
      <c r="M82" s="365"/>
      <c r="N82" s="365"/>
      <c r="O82" s="365"/>
      <c r="P82" s="365"/>
      <c r="Q82" s="350"/>
      <c r="R82" s="76"/>
      <c r="S82" s="223">
        <f>'YR 1'!S82</f>
        <v>0</v>
      </c>
    </row>
    <row r="83" spans="1:19" x14ac:dyDescent="0.25">
      <c r="A83" s="361"/>
      <c r="B83" s="362"/>
      <c r="C83" s="362"/>
      <c r="D83" s="362"/>
      <c r="E83" s="362"/>
      <c r="F83" s="362"/>
      <c r="G83" s="362"/>
      <c r="H83" s="363"/>
      <c r="I83" s="220"/>
      <c r="J83" s="364"/>
      <c r="K83" s="365"/>
      <c r="L83" s="365"/>
      <c r="M83" s="365"/>
      <c r="N83" s="365"/>
      <c r="O83" s="365"/>
      <c r="P83" s="365"/>
      <c r="Q83" s="350"/>
      <c r="R83" s="76"/>
      <c r="S83" s="223">
        <f>'YR 1'!S83</f>
        <v>0</v>
      </c>
    </row>
    <row r="84" spans="1:19" ht="16.5" thickBot="1" x14ac:dyDescent="0.3">
      <c r="A84" s="7"/>
      <c r="B84" s="8"/>
      <c r="C84" s="8"/>
      <c r="D84" s="8"/>
      <c r="E84" s="36" t="s">
        <v>12</v>
      </c>
      <c r="F84" s="207"/>
      <c r="G84" s="207"/>
      <c r="H84" s="207"/>
      <c r="I84" s="219">
        <f>SUM(I82:I83)</f>
        <v>0</v>
      </c>
      <c r="J84" s="1"/>
      <c r="K84" s="1"/>
      <c r="L84" s="1"/>
      <c r="M84" s="1"/>
      <c r="N84" s="36" t="s">
        <v>12</v>
      </c>
      <c r="O84" s="215"/>
      <c r="P84" s="215"/>
      <c r="Q84" s="215"/>
      <c r="R84" s="216">
        <f>SUM(R82:R83)</f>
        <v>0</v>
      </c>
      <c r="S84" s="225"/>
    </row>
    <row r="85" spans="1:19" ht="18.75" customHeight="1" x14ac:dyDescent="0.35">
      <c r="A85" s="378" t="s">
        <v>59</v>
      </c>
      <c r="B85" s="406"/>
      <c r="C85" s="406"/>
      <c r="D85" s="406"/>
      <c r="E85" s="406"/>
      <c r="F85" s="406"/>
      <c r="G85" s="406"/>
      <c r="H85" s="406"/>
      <c r="I85" s="407"/>
      <c r="J85" s="380" t="s">
        <v>59</v>
      </c>
      <c r="K85" s="408"/>
      <c r="L85" s="408"/>
      <c r="M85" s="408"/>
      <c r="N85" s="408"/>
      <c r="O85" s="408"/>
      <c r="P85" s="408"/>
      <c r="Q85" s="408"/>
      <c r="R85" s="408"/>
      <c r="S85" s="111"/>
    </row>
    <row r="86" spans="1:19" ht="18" customHeight="1" x14ac:dyDescent="0.35">
      <c r="A86" s="382" t="s">
        <v>6</v>
      </c>
      <c r="B86" s="403"/>
      <c r="C86" s="403"/>
      <c r="D86" s="403"/>
      <c r="E86" s="403"/>
      <c r="F86" s="403"/>
      <c r="G86" s="403"/>
      <c r="H86" s="403"/>
      <c r="I86" s="404"/>
      <c r="J86" s="384" t="s">
        <v>5</v>
      </c>
      <c r="K86" s="405"/>
      <c r="L86" s="405"/>
      <c r="M86" s="405"/>
      <c r="N86" s="405"/>
      <c r="O86" s="405"/>
      <c r="P86" s="405"/>
      <c r="Q86" s="405"/>
      <c r="R86" s="405"/>
      <c r="S86" s="116"/>
    </row>
    <row r="87" spans="1:19" ht="27.75" customHeight="1" x14ac:dyDescent="0.25">
      <c r="A87" s="96"/>
      <c r="B87" s="35" t="s">
        <v>28</v>
      </c>
      <c r="C87" s="208"/>
      <c r="D87" s="208"/>
      <c r="E87" s="209"/>
      <c r="F87" s="209"/>
      <c r="G87" s="48"/>
      <c r="H87" s="48"/>
      <c r="I87" s="48">
        <f>I84+I80+I73+I67+I63+I58+I53+I47+I41</f>
        <v>0</v>
      </c>
      <c r="J87" s="93"/>
      <c r="K87" s="35" t="s">
        <v>28</v>
      </c>
      <c r="L87" s="208"/>
      <c r="M87" s="208"/>
      <c r="N87" s="26"/>
      <c r="O87" s="26"/>
      <c r="P87" s="48"/>
      <c r="Q87" s="48"/>
      <c r="R87" s="48">
        <f>R73+R84+R80+R67+R63+R58+R53+R47+R41</f>
        <v>0</v>
      </c>
      <c r="S87" s="116"/>
    </row>
    <row r="88" spans="1:19" ht="13.5" customHeight="1" x14ac:dyDescent="0.25">
      <c r="A88" s="96"/>
      <c r="B88" s="35"/>
      <c r="C88" s="208"/>
      <c r="D88" s="208"/>
      <c r="E88" s="209"/>
      <c r="F88" s="209"/>
      <c r="G88" s="48"/>
      <c r="H88" s="48"/>
      <c r="I88" s="48"/>
      <c r="J88" s="93"/>
      <c r="K88" s="35"/>
      <c r="L88" s="208"/>
      <c r="M88" s="208"/>
      <c r="N88" s="26"/>
      <c r="O88" s="26"/>
      <c r="P88" s="48"/>
      <c r="Q88" s="48"/>
      <c r="R88" s="48"/>
      <c r="S88" s="116"/>
    </row>
    <row r="89" spans="1:19" x14ac:dyDescent="0.25">
      <c r="A89" s="97"/>
      <c r="B89" s="210" t="s">
        <v>30</v>
      </c>
      <c r="C89" s="210"/>
      <c r="D89" s="210"/>
      <c r="E89" s="210"/>
      <c r="F89" s="210"/>
      <c r="G89" s="210"/>
      <c r="H89" s="210"/>
      <c r="I89" s="48">
        <f>A100+I84+I73+I58+I53+I47+I41</f>
        <v>0</v>
      </c>
      <c r="J89" s="94"/>
      <c r="K89" s="210" t="s">
        <v>30</v>
      </c>
      <c r="L89" s="210"/>
      <c r="M89" s="210"/>
      <c r="N89" s="210"/>
      <c r="O89" s="210"/>
      <c r="P89" s="210"/>
      <c r="Q89" s="210"/>
      <c r="R89" s="48">
        <f>R73+J100+R84+R58+R53+R47+R41</f>
        <v>0</v>
      </c>
      <c r="S89" s="116"/>
    </row>
    <row r="90" spans="1:19" x14ac:dyDescent="0.25">
      <c r="A90" s="97"/>
      <c r="B90" s="211">
        <v>0.45</v>
      </c>
      <c r="C90" s="210" t="s">
        <v>32</v>
      </c>
      <c r="D90" s="210"/>
      <c r="E90" s="210"/>
      <c r="F90" s="210"/>
      <c r="G90" s="210"/>
      <c r="H90" s="210"/>
      <c r="I90" s="48">
        <f>I89*B90</f>
        <v>0</v>
      </c>
      <c r="J90" s="94"/>
      <c r="K90" s="211">
        <v>0.45</v>
      </c>
      <c r="L90" s="210" t="s">
        <v>32</v>
      </c>
      <c r="M90" s="210"/>
      <c r="N90" s="210"/>
      <c r="O90" s="210"/>
      <c r="P90" s="210"/>
      <c r="Q90" s="210"/>
      <c r="R90" s="48">
        <f>R89*K90</f>
        <v>0</v>
      </c>
      <c r="S90" s="116"/>
    </row>
    <row r="91" spans="1:19" x14ac:dyDescent="0.25">
      <c r="A91" s="97"/>
      <c r="B91" s="210"/>
      <c r="C91" s="210" t="s">
        <v>46</v>
      </c>
      <c r="D91" s="210"/>
      <c r="E91" s="210"/>
      <c r="F91" s="210"/>
      <c r="G91" s="210"/>
      <c r="H91" s="210"/>
      <c r="I91" s="26"/>
      <c r="J91" s="94"/>
      <c r="K91" s="210"/>
      <c r="L91" s="210"/>
      <c r="M91" s="210"/>
      <c r="N91" s="210"/>
      <c r="O91" s="210"/>
      <c r="P91" s="210"/>
      <c r="Q91" s="210"/>
      <c r="R91" s="26"/>
      <c r="S91" s="116"/>
    </row>
    <row r="92" spans="1:19" ht="16.5" thickBot="1" x14ac:dyDescent="0.3">
      <c r="A92" s="98"/>
      <c r="B92" s="212" t="s">
        <v>31</v>
      </c>
      <c r="C92" s="212"/>
      <c r="D92" s="212"/>
      <c r="E92" s="212"/>
      <c r="F92" s="213"/>
      <c r="G92" s="213"/>
      <c r="H92" s="213"/>
      <c r="I92" s="214">
        <f>I90+I87</f>
        <v>0</v>
      </c>
      <c r="J92" s="95"/>
      <c r="K92" s="212" t="s">
        <v>31</v>
      </c>
      <c r="L92" s="213"/>
      <c r="M92" s="213"/>
      <c r="N92" s="213"/>
      <c r="O92" s="213"/>
      <c r="P92" s="213"/>
      <c r="Q92" s="213"/>
      <c r="R92" s="214">
        <f>R90+R87</f>
        <v>0</v>
      </c>
      <c r="S92" s="112"/>
    </row>
    <row r="95" spans="1:19" hidden="1" x14ac:dyDescent="0.25">
      <c r="A95" s="1">
        <f>IF(I75+'YR 1'!A95+'YR 2'!A95+'YR 3'!A95&gt;=50000,50000-('YR 1'!A95+'YR 2'!A95+'YR 3'!A95),'YR 4'!I75)</f>
        <v>0</v>
      </c>
      <c r="J95" s="1">
        <f>IF(R75+'YR 1'!J95+'YR 2'!J95+'YR 3'!J95&gt;=50000,50000-('YR 1'!J95+'YR 2'!J95+'YR 3'!J95),'YR 4'!R75)</f>
        <v>0</v>
      </c>
    </row>
    <row r="96" spans="1:19" hidden="1" x14ac:dyDescent="0.25">
      <c r="A96" s="1">
        <f>IF(I76+'YR 1'!A96+'YR 2'!A96+'YR 3'!A96&gt;=50000,50000-('YR 1'!A96+'YR 2'!A96+'YR 3'!A96),'YR 4'!I76)</f>
        <v>0</v>
      </c>
      <c r="J96" s="1">
        <f>IF(R76+'YR 1'!J96+'YR 2'!J96+'YR 3'!J96&gt;=50000,50000-('YR 1'!J96+'YR 2'!J96+'YR 3'!J96),'YR 4'!R76)</f>
        <v>0</v>
      </c>
    </row>
    <row r="97" spans="1:10" hidden="1" x14ac:dyDescent="0.25">
      <c r="A97" s="1">
        <f>IF(I77+'YR 1'!A97+'YR 2'!A97+'YR 3'!A97&gt;=50000,50000-('YR 1'!A97+'YR 2'!A97+'YR 3'!A97),'YR 4'!I77)</f>
        <v>0</v>
      </c>
      <c r="J97" s="1">
        <f>IF(R77+'YR 1'!J97+'YR 2'!J97+'YR 3'!J97&gt;=50000,50000-('YR 1'!J97+'YR 2'!J97+'YR 3'!J97),'YR 4'!R77)</f>
        <v>0</v>
      </c>
    </row>
    <row r="98" spans="1:10" hidden="1" x14ac:dyDescent="0.25">
      <c r="A98" s="1">
        <f>IF(I78+'YR 1'!A98+'YR 2'!A98+'YR 3'!A98&gt;=50000,50000-('YR 1'!A98+'YR 2'!A98+'YR 3'!A98),'YR 4'!I78)</f>
        <v>0</v>
      </c>
      <c r="J98" s="1">
        <f>IF(R78+'YR 1'!J98+'YR 2'!J98+'YR 3'!J98&gt;=50000,50000-('YR 1'!J98+'YR 2'!J98+'YR 3'!J98),'YR 4'!R78)</f>
        <v>0</v>
      </c>
    </row>
    <row r="99" spans="1:10" hidden="1" x14ac:dyDescent="0.25">
      <c r="A99" s="1">
        <f>IF(I79+'YR 1'!A99+'YR 2'!A99+'YR 3'!A99&gt;=50000,50000-('YR 1'!A99+'YR 2'!A99+'YR 3'!A99),'YR 4'!I79)</f>
        <v>0</v>
      </c>
      <c r="J99" s="1">
        <f>IF(R79+'YR 1'!J99+'YR 2'!J99+'YR 3'!J99&gt;=50000,50000-('YR 1'!J99+'YR 2'!J99+'YR 3'!J99),'YR 4'!R79)</f>
        <v>0</v>
      </c>
    </row>
    <row r="100" spans="1:10" hidden="1" x14ac:dyDescent="0.25">
      <c r="A100" s="1">
        <f>A95+A96+A97+A98+A99</f>
        <v>0</v>
      </c>
      <c r="J100" s="1">
        <f>J95+J96+J97+J98+J99</f>
        <v>0</v>
      </c>
    </row>
  </sheetData>
  <mergeCells count="111">
    <mergeCell ref="A1:I1"/>
    <mergeCell ref="J1:R1"/>
    <mergeCell ref="A2:I2"/>
    <mergeCell ref="J2:R2"/>
    <mergeCell ref="A4:B4"/>
    <mergeCell ref="C4:C5"/>
    <mergeCell ref="E4:E5"/>
    <mergeCell ref="F4:F5"/>
    <mergeCell ref="G4:G5"/>
    <mergeCell ref="I4:I5"/>
    <mergeCell ref="S4:S5"/>
    <mergeCell ref="A16:B16"/>
    <mergeCell ref="C16:C17"/>
    <mergeCell ref="E16:E17"/>
    <mergeCell ref="F16:F17"/>
    <mergeCell ref="G16:G17"/>
    <mergeCell ref="I16:I17"/>
    <mergeCell ref="J16:K16"/>
    <mergeCell ref="L16:L17"/>
    <mergeCell ref="N16:N17"/>
    <mergeCell ref="J4:K4"/>
    <mergeCell ref="L4:L5"/>
    <mergeCell ref="N4:N5"/>
    <mergeCell ref="O4:O5"/>
    <mergeCell ref="P4:P5"/>
    <mergeCell ref="R4:R5"/>
    <mergeCell ref="O16:O17"/>
    <mergeCell ref="P16:P17"/>
    <mergeCell ref="R16:R17"/>
    <mergeCell ref="R26:R27"/>
    <mergeCell ref="A34:B34"/>
    <mergeCell ref="C34:C35"/>
    <mergeCell ref="E34:E35"/>
    <mergeCell ref="F34:F35"/>
    <mergeCell ref="G34:G35"/>
    <mergeCell ref="A43:H43"/>
    <mergeCell ref="J43:Q43"/>
    <mergeCell ref="A44:H44"/>
    <mergeCell ref="J44:Q44"/>
    <mergeCell ref="R34:R35"/>
    <mergeCell ref="A26:B26"/>
    <mergeCell ref="C26:C27"/>
    <mergeCell ref="E26:E27"/>
    <mergeCell ref="F26:F27"/>
    <mergeCell ref="G26:G27"/>
    <mergeCell ref="I26:I27"/>
    <mergeCell ref="J26:K26"/>
    <mergeCell ref="L26:L27"/>
    <mergeCell ref="N26:N27"/>
    <mergeCell ref="O26:O27"/>
    <mergeCell ref="P26:P27"/>
    <mergeCell ref="A45:H45"/>
    <mergeCell ref="J45:Q45"/>
    <mergeCell ref="I34:I35"/>
    <mergeCell ref="J34:K34"/>
    <mergeCell ref="L34:L35"/>
    <mergeCell ref="N34:N35"/>
    <mergeCell ref="O34:O35"/>
    <mergeCell ref="P34:P35"/>
    <mergeCell ref="A49:H49"/>
    <mergeCell ref="J49:Q49"/>
    <mergeCell ref="A50:H50"/>
    <mergeCell ref="J50:Q50"/>
    <mergeCell ref="A46:H46"/>
    <mergeCell ref="J46:Q46"/>
    <mergeCell ref="A55:H55"/>
    <mergeCell ref="J55:Q55"/>
    <mergeCell ref="A51:H51"/>
    <mergeCell ref="J51:Q51"/>
    <mergeCell ref="A56:H56"/>
    <mergeCell ref="J56:Q56"/>
    <mergeCell ref="A57:H57"/>
    <mergeCell ref="J57:Q57"/>
    <mergeCell ref="A52:H52"/>
    <mergeCell ref="J52:Q52"/>
    <mergeCell ref="A72:H72"/>
    <mergeCell ref="J72:Q72"/>
    <mergeCell ref="A62:H62"/>
    <mergeCell ref="J62:Q62"/>
    <mergeCell ref="A66:H66"/>
    <mergeCell ref="J66:Q66"/>
    <mergeCell ref="A70:H70"/>
    <mergeCell ref="J70:Q70"/>
    <mergeCell ref="A71:H71"/>
    <mergeCell ref="J71:Q71"/>
    <mergeCell ref="A60:H60"/>
    <mergeCell ref="J60:Q60"/>
    <mergeCell ref="A61:H61"/>
    <mergeCell ref="J61:Q61"/>
    <mergeCell ref="A65:H65"/>
    <mergeCell ref="J65:Q65"/>
    <mergeCell ref="A69:H69"/>
    <mergeCell ref="J69:Q69"/>
    <mergeCell ref="A76:H76"/>
    <mergeCell ref="J76:Q76"/>
    <mergeCell ref="A86:I86"/>
    <mergeCell ref="J86:R86"/>
    <mergeCell ref="A83:H83"/>
    <mergeCell ref="J83:Q83"/>
    <mergeCell ref="A85:I85"/>
    <mergeCell ref="J85:R85"/>
    <mergeCell ref="A75:H75"/>
    <mergeCell ref="J75:Q75"/>
    <mergeCell ref="A82:H82"/>
    <mergeCell ref="J82:Q82"/>
    <mergeCell ref="A79:H79"/>
    <mergeCell ref="J79:Q79"/>
    <mergeCell ref="J78:Q78"/>
    <mergeCell ref="A78:H78"/>
    <mergeCell ref="J77:Q77"/>
    <mergeCell ref="A77:H77"/>
  </mergeCells>
  <printOptions horizontalCentered="1"/>
  <pageMargins left="0.7" right="0.7" top="0.75" bottom="0.75" header="0.3" footer="0.3"/>
  <pageSetup scale="90" orientation="portrait" r:id="rId1"/>
  <headerFooter>
    <oddHeader>&amp;CYear 4</oddHeader>
  </headerFooter>
  <colBreaks count="1" manualBreakCount="1">
    <brk id="9" max="12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0"/>
  <sheetViews>
    <sheetView zoomScaleNormal="100" workbookViewId="0">
      <selection sqref="A1:I1"/>
    </sheetView>
  </sheetViews>
  <sheetFormatPr defaultRowHeight="15" x14ac:dyDescent="0.25"/>
  <cols>
    <col min="1" max="1" width="8.28515625" style="1" customWidth="1"/>
    <col min="2" max="2" width="7.28515625" style="1" customWidth="1"/>
    <col min="3" max="3" width="17.7109375" style="1" customWidth="1"/>
    <col min="4" max="4" width="10" style="1" customWidth="1"/>
    <col min="5" max="5" width="10.28515625" style="1" customWidth="1"/>
    <col min="6" max="6" width="7.42578125" style="1" customWidth="1"/>
    <col min="7" max="7" width="11.5703125" style="1" customWidth="1"/>
    <col min="8" max="8" width="9" style="1" customWidth="1"/>
    <col min="9" max="9" width="11.42578125" style="71" customWidth="1"/>
    <col min="10" max="10" width="8" customWidth="1"/>
    <col min="11" max="11" width="7.28515625" customWidth="1"/>
    <col min="12" max="12" width="15.5703125" customWidth="1"/>
    <col min="13" max="13" width="9.42578125" customWidth="1"/>
    <col min="14" max="14" width="10" customWidth="1"/>
    <col min="15" max="15" width="7.5703125" customWidth="1"/>
    <col min="16" max="16" width="11.85546875" customWidth="1"/>
    <col min="18" max="18" width="11.85546875" style="72" customWidth="1"/>
    <col min="19" max="19" width="6.28515625" style="115" customWidth="1"/>
  </cols>
  <sheetData>
    <row r="1" spans="1:19" ht="18.75" customHeight="1" x14ac:dyDescent="0.35">
      <c r="A1" s="393" t="s">
        <v>60</v>
      </c>
      <c r="B1" s="394"/>
      <c r="C1" s="394"/>
      <c r="D1" s="394"/>
      <c r="E1" s="394"/>
      <c r="F1" s="394"/>
      <c r="G1" s="394"/>
      <c r="H1" s="394"/>
      <c r="I1" s="394"/>
      <c r="J1" s="380" t="s">
        <v>60</v>
      </c>
      <c r="K1" s="381"/>
      <c r="L1" s="381"/>
      <c r="M1" s="381"/>
      <c r="N1" s="381"/>
      <c r="O1" s="381"/>
      <c r="P1" s="381"/>
      <c r="Q1" s="381"/>
      <c r="R1" s="381"/>
      <c r="S1" s="111"/>
    </row>
    <row r="2" spans="1:19" ht="18" customHeight="1" thickBot="1" x14ac:dyDescent="0.4">
      <c r="A2" s="395" t="s">
        <v>6</v>
      </c>
      <c r="B2" s="396"/>
      <c r="C2" s="396"/>
      <c r="D2" s="396"/>
      <c r="E2" s="396"/>
      <c r="F2" s="396"/>
      <c r="G2" s="396"/>
      <c r="H2" s="396"/>
      <c r="I2" s="396"/>
      <c r="J2" s="399" t="s">
        <v>44</v>
      </c>
      <c r="K2" s="400"/>
      <c r="L2" s="400"/>
      <c r="M2" s="400"/>
      <c r="N2" s="400"/>
      <c r="O2" s="400"/>
      <c r="P2" s="400"/>
      <c r="Q2" s="400"/>
      <c r="R2" s="400"/>
      <c r="S2" s="112"/>
    </row>
    <row r="3" spans="1:19" ht="18.75" x14ac:dyDescent="0.3">
      <c r="A3" s="18" t="s">
        <v>9</v>
      </c>
      <c r="B3" s="15"/>
      <c r="C3" s="16"/>
      <c r="D3" s="16"/>
      <c r="E3" s="16"/>
      <c r="F3" s="16"/>
      <c r="G3" s="16"/>
      <c r="H3" s="17"/>
      <c r="I3" s="65"/>
      <c r="J3" s="85" t="s">
        <v>9</v>
      </c>
      <c r="K3" s="12"/>
      <c r="L3" s="13"/>
      <c r="M3" s="13"/>
      <c r="N3" s="13"/>
      <c r="O3" s="13"/>
      <c r="P3" s="13"/>
      <c r="Q3" s="14"/>
      <c r="R3" s="66"/>
      <c r="S3" s="113"/>
    </row>
    <row r="4" spans="1:19" ht="16.5" customHeight="1" x14ac:dyDescent="0.25">
      <c r="A4" s="386" t="s">
        <v>14</v>
      </c>
      <c r="B4" s="387"/>
      <c r="C4" s="366" t="s">
        <v>0</v>
      </c>
      <c r="D4" s="105"/>
      <c r="E4" s="366" t="s">
        <v>118</v>
      </c>
      <c r="F4" s="366" t="s">
        <v>1</v>
      </c>
      <c r="G4" s="368" t="s">
        <v>2</v>
      </c>
      <c r="H4" s="106">
        <v>0.375</v>
      </c>
      <c r="I4" s="370" t="s">
        <v>4</v>
      </c>
      <c r="J4" s="397" t="s">
        <v>14</v>
      </c>
      <c r="K4" s="398"/>
      <c r="L4" s="366" t="s">
        <v>0</v>
      </c>
      <c r="M4" s="105"/>
      <c r="N4" s="366" t="s">
        <v>118</v>
      </c>
      <c r="O4" s="366" t="s">
        <v>1</v>
      </c>
      <c r="P4" s="368" t="s">
        <v>2</v>
      </c>
      <c r="Q4" s="106">
        <v>0.375</v>
      </c>
      <c r="R4" s="401" t="s">
        <v>4</v>
      </c>
      <c r="S4" s="438" t="s">
        <v>39</v>
      </c>
    </row>
    <row r="5" spans="1:19" s="2" customFormat="1" ht="30" customHeight="1" x14ac:dyDescent="0.25">
      <c r="A5" s="21" t="s">
        <v>7</v>
      </c>
      <c r="B5" s="22" t="s">
        <v>8</v>
      </c>
      <c r="C5" s="367"/>
      <c r="D5" s="107" t="s">
        <v>42</v>
      </c>
      <c r="E5" s="367"/>
      <c r="F5" s="367"/>
      <c r="G5" s="369"/>
      <c r="H5" s="108" t="s">
        <v>3</v>
      </c>
      <c r="I5" s="371"/>
      <c r="J5" s="99" t="s">
        <v>7</v>
      </c>
      <c r="K5" s="100" t="s">
        <v>8</v>
      </c>
      <c r="L5" s="367"/>
      <c r="M5" s="107" t="s">
        <v>42</v>
      </c>
      <c r="N5" s="367"/>
      <c r="O5" s="367"/>
      <c r="P5" s="369"/>
      <c r="Q5" s="108" t="s">
        <v>3</v>
      </c>
      <c r="R5" s="402"/>
      <c r="S5" s="439"/>
    </row>
    <row r="6" spans="1:19" x14ac:dyDescent="0.25">
      <c r="A6" s="242"/>
      <c r="B6" s="243"/>
      <c r="C6" s="267">
        <f>'YR 1'!C6</f>
        <v>0</v>
      </c>
      <c r="D6" s="267">
        <f>'YR 1'!D6</f>
        <v>0</v>
      </c>
      <c r="E6" s="204">
        <f>'YR 1'!E6</f>
        <v>0</v>
      </c>
      <c r="F6" s="24"/>
      <c r="G6" s="204">
        <f>F6*E6</f>
        <v>0</v>
      </c>
      <c r="H6" s="204">
        <f>G6*H4</f>
        <v>0</v>
      </c>
      <c r="I6" s="205">
        <f>H6+G6</f>
        <v>0</v>
      </c>
      <c r="J6" s="87"/>
      <c r="K6" s="30"/>
      <c r="L6" s="267">
        <f>'YR 1'!L6</f>
        <v>0</v>
      </c>
      <c r="M6" s="267">
        <f>'YR 1'!M6</f>
        <v>0</v>
      </c>
      <c r="N6" s="204">
        <f>'YR 1'!N6</f>
        <v>0</v>
      </c>
      <c r="O6" s="31"/>
      <c r="P6" s="204">
        <f>O6*N6</f>
        <v>0</v>
      </c>
      <c r="Q6" s="204">
        <f>P6*Q4</f>
        <v>0</v>
      </c>
      <c r="R6" s="206">
        <f>Q6+P6</f>
        <v>0</v>
      </c>
      <c r="S6" s="221">
        <f>'YR 1'!S6</f>
        <v>0</v>
      </c>
    </row>
    <row r="7" spans="1:19" x14ac:dyDescent="0.25">
      <c r="A7" s="242"/>
      <c r="B7" s="243"/>
      <c r="C7" s="267">
        <f>'YR 1'!C7</f>
        <v>0</v>
      </c>
      <c r="D7" s="267">
        <f>'YR 1'!D7</f>
        <v>0</v>
      </c>
      <c r="E7" s="204">
        <f>'YR 1'!E7</f>
        <v>0</v>
      </c>
      <c r="F7" s="24"/>
      <c r="G7" s="204">
        <f t="shared" ref="G7:G8" si="0">F7*E7</f>
        <v>0</v>
      </c>
      <c r="H7" s="204">
        <f>G7*H4</f>
        <v>0</v>
      </c>
      <c r="I7" s="205">
        <f t="shared" ref="I7:I8" si="1">H7+G7</f>
        <v>0</v>
      </c>
      <c r="J7" s="87"/>
      <c r="K7" s="30"/>
      <c r="L7" s="267">
        <f>'YR 1'!L7</f>
        <v>0</v>
      </c>
      <c r="M7" s="267">
        <f>'YR 1'!M7</f>
        <v>0</v>
      </c>
      <c r="N7" s="204">
        <f>'YR 1'!N7</f>
        <v>0</v>
      </c>
      <c r="O7" s="31"/>
      <c r="P7" s="204">
        <f t="shared" ref="P7:P8" si="2">O7*N7</f>
        <v>0</v>
      </c>
      <c r="Q7" s="204">
        <f>P7*Q4</f>
        <v>0</v>
      </c>
      <c r="R7" s="206">
        <f t="shared" ref="R7:R8" si="3">Q7+P7</f>
        <v>0</v>
      </c>
      <c r="S7" s="221">
        <f>'YR 1'!S7</f>
        <v>0</v>
      </c>
    </row>
    <row r="8" spans="1:19" x14ac:dyDescent="0.25">
      <c r="A8" s="242"/>
      <c r="B8" s="243"/>
      <c r="C8" s="267">
        <f>'YR 1'!C8</f>
        <v>0</v>
      </c>
      <c r="D8" s="267">
        <f>'YR 1'!D8</f>
        <v>0</v>
      </c>
      <c r="E8" s="204">
        <f>'YR 1'!E8</f>
        <v>0</v>
      </c>
      <c r="F8" s="24"/>
      <c r="G8" s="204">
        <f t="shared" si="0"/>
        <v>0</v>
      </c>
      <c r="H8" s="204">
        <f>G8*H4</f>
        <v>0</v>
      </c>
      <c r="I8" s="205">
        <f t="shared" si="1"/>
        <v>0</v>
      </c>
      <c r="J8" s="87"/>
      <c r="K8" s="30"/>
      <c r="L8" s="267">
        <f>'YR 1'!L8</f>
        <v>0</v>
      </c>
      <c r="M8" s="267">
        <f>'YR 1'!M8</f>
        <v>0</v>
      </c>
      <c r="N8" s="204">
        <f>'YR 1'!N8</f>
        <v>0</v>
      </c>
      <c r="O8" s="31"/>
      <c r="P8" s="204">
        <f t="shared" si="2"/>
        <v>0</v>
      </c>
      <c r="Q8" s="204">
        <f>P8*Q4</f>
        <v>0</v>
      </c>
      <c r="R8" s="206">
        <f t="shared" si="3"/>
        <v>0</v>
      </c>
      <c r="S8" s="221">
        <f>'YR 1'!S8</f>
        <v>0</v>
      </c>
    </row>
    <row r="9" spans="1:19" x14ac:dyDescent="0.25">
      <c r="A9" s="242"/>
      <c r="B9" s="243"/>
      <c r="C9" s="267">
        <f>'YR 1'!C9</f>
        <v>0</v>
      </c>
      <c r="D9" s="267">
        <f>'YR 1'!D9</f>
        <v>0</v>
      </c>
      <c r="E9" s="204">
        <f>'YR 1'!E9</f>
        <v>0</v>
      </c>
      <c r="F9" s="24"/>
      <c r="G9" s="204">
        <f t="shared" ref="G9:G10" si="4">F9*E9</f>
        <v>0</v>
      </c>
      <c r="H9" s="204">
        <f>G9*H4</f>
        <v>0</v>
      </c>
      <c r="I9" s="205">
        <f t="shared" ref="I9:I10" si="5">H9+G9</f>
        <v>0</v>
      </c>
      <c r="J9" s="87"/>
      <c r="K9" s="30"/>
      <c r="L9" s="267">
        <f>'YR 1'!L9</f>
        <v>0</v>
      </c>
      <c r="M9" s="267">
        <f>'YR 1'!M9</f>
        <v>0</v>
      </c>
      <c r="N9" s="204">
        <f>'YR 1'!N9</f>
        <v>0</v>
      </c>
      <c r="O9" s="31"/>
      <c r="P9" s="204">
        <f t="shared" ref="P9:P10" si="6">O9*N9</f>
        <v>0</v>
      </c>
      <c r="Q9" s="204">
        <f>P9*Q4</f>
        <v>0</v>
      </c>
      <c r="R9" s="206">
        <f t="shared" ref="R9:R10" si="7">Q9+P9</f>
        <v>0</v>
      </c>
      <c r="S9" s="221">
        <f>'YR 1'!S9</f>
        <v>0</v>
      </c>
    </row>
    <row r="10" spans="1:19" x14ac:dyDescent="0.25">
      <c r="A10" s="242"/>
      <c r="B10" s="243"/>
      <c r="C10" s="267">
        <f>'YR 1'!C10</f>
        <v>0</v>
      </c>
      <c r="D10" s="267">
        <f>'YR 1'!D10</f>
        <v>0</v>
      </c>
      <c r="E10" s="204">
        <f>'YR 1'!E10</f>
        <v>0</v>
      </c>
      <c r="F10" s="24"/>
      <c r="G10" s="204">
        <f t="shared" si="4"/>
        <v>0</v>
      </c>
      <c r="H10" s="204">
        <f>G10*H4</f>
        <v>0</v>
      </c>
      <c r="I10" s="205">
        <f t="shared" si="5"/>
        <v>0</v>
      </c>
      <c r="J10" s="87"/>
      <c r="K10" s="30"/>
      <c r="L10" s="267">
        <f>'YR 1'!L10</f>
        <v>0</v>
      </c>
      <c r="M10" s="267">
        <f>'YR 1'!M10</f>
        <v>0</v>
      </c>
      <c r="N10" s="204">
        <f>'YR 1'!N10</f>
        <v>0</v>
      </c>
      <c r="O10" s="31"/>
      <c r="P10" s="204">
        <f t="shared" si="6"/>
        <v>0</v>
      </c>
      <c r="Q10" s="204">
        <f>P10*Q4</f>
        <v>0</v>
      </c>
      <c r="R10" s="206">
        <f t="shared" si="7"/>
        <v>0</v>
      </c>
      <c r="S10" s="221">
        <f>'YR 1'!S10</f>
        <v>0</v>
      </c>
    </row>
    <row r="11" spans="1:19" x14ac:dyDescent="0.25">
      <c r="A11" s="242"/>
      <c r="B11" s="243"/>
      <c r="C11" s="267">
        <f>'YR 1'!C11</f>
        <v>0</v>
      </c>
      <c r="D11" s="267">
        <f>'YR 1'!D11</f>
        <v>0</v>
      </c>
      <c r="E11" s="204">
        <f>'YR 1'!E11</f>
        <v>0</v>
      </c>
      <c r="F11" s="24"/>
      <c r="G11" s="204">
        <f>F11*E11</f>
        <v>0</v>
      </c>
      <c r="H11" s="204">
        <f>G11*H4</f>
        <v>0</v>
      </c>
      <c r="I11" s="205">
        <f>H11+G11</f>
        <v>0</v>
      </c>
      <c r="J11" s="87"/>
      <c r="K11" s="30"/>
      <c r="L11" s="267">
        <f>'YR 1'!L11</f>
        <v>0</v>
      </c>
      <c r="M11" s="267">
        <f>'YR 1'!M11</f>
        <v>0</v>
      </c>
      <c r="N11" s="204">
        <f>'YR 1'!N11</f>
        <v>0</v>
      </c>
      <c r="O11" s="31"/>
      <c r="P11" s="204">
        <f>O11*N11</f>
        <v>0</v>
      </c>
      <c r="Q11" s="204">
        <f>P11*Q4</f>
        <v>0</v>
      </c>
      <c r="R11" s="206">
        <f>Q11+P11</f>
        <v>0</v>
      </c>
      <c r="S11" s="221">
        <f>'YR 1'!S11</f>
        <v>0</v>
      </c>
    </row>
    <row r="12" spans="1:19" x14ac:dyDescent="0.25">
      <c r="A12" s="242"/>
      <c r="B12" s="243"/>
      <c r="C12" s="267">
        <f>'YR 1'!C12</f>
        <v>0</v>
      </c>
      <c r="D12" s="267">
        <f>'YR 1'!D12</f>
        <v>0</v>
      </c>
      <c r="E12" s="204">
        <f>'YR 1'!E12</f>
        <v>0</v>
      </c>
      <c r="F12" s="24"/>
      <c r="G12" s="204">
        <f>F12*E12</f>
        <v>0</v>
      </c>
      <c r="H12" s="204">
        <f>G12*H4</f>
        <v>0</v>
      </c>
      <c r="I12" s="205">
        <f>H12+G12</f>
        <v>0</v>
      </c>
      <c r="J12" s="87"/>
      <c r="K12" s="30"/>
      <c r="L12" s="267">
        <f>'YR 1'!L12</f>
        <v>0</v>
      </c>
      <c r="M12" s="267">
        <f>'YR 1'!M12</f>
        <v>0</v>
      </c>
      <c r="N12" s="204">
        <f>'YR 1'!N12</f>
        <v>0</v>
      </c>
      <c r="O12" s="31"/>
      <c r="P12" s="204">
        <f>O12*N12</f>
        <v>0</v>
      </c>
      <c r="Q12" s="204">
        <f>P12*Q4</f>
        <v>0</v>
      </c>
      <c r="R12" s="206">
        <f>Q12+P12</f>
        <v>0</v>
      </c>
      <c r="S12" s="221">
        <f>'YR 1'!S12</f>
        <v>0</v>
      </c>
    </row>
    <row r="13" spans="1:19" x14ac:dyDescent="0.25">
      <c r="A13" s="242"/>
      <c r="B13" s="243"/>
      <c r="C13" s="267">
        <f>'YR 1'!C13</f>
        <v>0</v>
      </c>
      <c r="D13" s="267">
        <f>'YR 1'!D13</f>
        <v>0</v>
      </c>
      <c r="E13" s="204">
        <f>'YR 1'!E13</f>
        <v>0</v>
      </c>
      <c r="F13" s="24"/>
      <c r="G13" s="204">
        <f>F13*E13</f>
        <v>0</v>
      </c>
      <c r="H13" s="204">
        <f>G13*H4</f>
        <v>0</v>
      </c>
      <c r="I13" s="205">
        <f>H13+G13</f>
        <v>0</v>
      </c>
      <c r="J13" s="87"/>
      <c r="K13" s="30"/>
      <c r="L13" s="267">
        <f>'YR 1'!L13</f>
        <v>0</v>
      </c>
      <c r="M13" s="267">
        <f>'YR 1'!M13</f>
        <v>0</v>
      </c>
      <c r="N13" s="204">
        <f>'YR 1'!N13</f>
        <v>0</v>
      </c>
      <c r="O13" s="31"/>
      <c r="P13" s="204">
        <f>O13*N13</f>
        <v>0</v>
      </c>
      <c r="Q13" s="204">
        <f>P13*Q4</f>
        <v>0</v>
      </c>
      <c r="R13" s="206">
        <f>Q13+P13</f>
        <v>0</v>
      </c>
      <c r="S13" s="221">
        <f>'YR 1'!S13</f>
        <v>0</v>
      </c>
    </row>
    <row r="14" spans="1:19" ht="15.75" x14ac:dyDescent="0.25">
      <c r="A14" s="7"/>
      <c r="B14" s="8"/>
      <c r="C14" s="25"/>
      <c r="D14" s="25"/>
      <c r="E14" s="36" t="s">
        <v>12</v>
      </c>
      <c r="F14" s="26"/>
      <c r="G14" s="27">
        <f>SUM(G6:G13)</f>
        <v>0</v>
      </c>
      <c r="H14" s="27">
        <f>SUM(H6:H13)</f>
        <v>0</v>
      </c>
      <c r="I14" s="28">
        <f>SUM(I6:I13)</f>
        <v>0</v>
      </c>
      <c r="J14" s="29"/>
      <c r="K14" s="29"/>
      <c r="L14" s="29"/>
      <c r="M14" s="29"/>
      <c r="N14" s="35" t="s">
        <v>12</v>
      </c>
      <c r="O14" s="29"/>
      <c r="P14" s="27">
        <f>SUM(P6:P13)</f>
        <v>0</v>
      </c>
      <c r="Q14" s="27">
        <f>SUM(Q6:Q13)</f>
        <v>0</v>
      </c>
      <c r="R14" s="77">
        <f>SUM(R6:R13)</f>
        <v>0</v>
      </c>
      <c r="S14" s="273"/>
    </row>
    <row r="15" spans="1:19" ht="18.75" x14ac:dyDescent="0.3">
      <c r="A15" s="19" t="s">
        <v>11</v>
      </c>
      <c r="B15" s="12"/>
      <c r="C15" s="13"/>
      <c r="D15" s="13"/>
      <c r="E15" s="13"/>
      <c r="F15" s="13"/>
      <c r="G15" s="13"/>
      <c r="H15" s="14"/>
      <c r="I15" s="66"/>
      <c r="J15" s="85" t="s">
        <v>10</v>
      </c>
      <c r="K15" s="12"/>
      <c r="L15" s="13"/>
      <c r="M15" s="13"/>
      <c r="N15" s="13"/>
      <c r="O15" s="13"/>
      <c r="P15" s="13"/>
      <c r="Q15" s="14"/>
      <c r="R15" s="78"/>
      <c r="S15" s="224"/>
    </row>
    <row r="16" spans="1:19" ht="15" customHeight="1" x14ac:dyDescent="0.25">
      <c r="A16" s="386" t="s">
        <v>14</v>
      </c>
      <c r="B16" s="387"/>
      <c r="C16" s="374" t="s">
        <v>0</v>
      </c>
      <c r="D16" s="268"/>
      <c r="E16" s="366" t="s">
        <v>118</v>
      </c>
      <c r="F16" s="374" t="s">
        <v>1</v>
      </c>
      <c r="G16" s="440" t="s">
        <v>2</v>
      </c>
      <c r="H16" s="217">
        <v>0.3</v>
      </c>
      <c r="I16" s="442" t="s">
        <v>4</v>
      </c>
      <c r="J16" s="388" t="s">
        <v>14</v>
      </c>
      <c r="K16" s="387"/>
      <c r="L16" s="374" t="s">
        <v>0</v>
      </c>
      <c r="M16" s="268"/>
      <c r="N16" s="366" t="s">
        <v>118</v>
      </c>
      <c r="O16" s="374" t="s">
        <v>1</v>
      </c>
      <c r="P16" s="376" t="s">
        <v>2</v>
      </c>
      <c r="Q16" s="102">
        <v>0.3</v>
      </c>
      <c r="R16" s="372" t="s">
        <v>4</v>
      </c>
      <c r="S16" s="224"/>
    </row>
    <row r="17" spans="1:19" ht="37.5" x14ac:dyDescent="0.25">
      <c r="A17" s="21" t="s">
        <v>55</v>
      </c>
      <c r="B17" s="22" t="s">
        <v>29</v>
      </c>
      <c r="C17" s="375"/>
      <c r="D17" s="103" t="s">
        <v>42</v>
      </c>
      <c r="E17" s="367"/>
      <c r="F17" s="375"/>
      <c r="G17" s="441"/>
      <c r="H17" s="218" t="s">
        <v>3</v>
      </c>
      <c r="I17" s="443"/>
      <c r="J17" s="86" t="s">
        <v>43</v>
      </c>
      <c r="K17" s="22" t="s">
        <v>29</v>
      </c>
      <c r="L17" s="375"/>
      <c r="M17" s="103" t="s">
        <v>42</v>
      </c>
      <c r="N17" s="367"/>
      <c r="O17" s="375"/>
      <c r="P17" s="377"/>
      <c r="Q17" s="104" t="s">
        <v>3</v>
      </c>
      <c r="R17" s="373"/>
      <c r="S17" s="224"/>
    </row>
    <row r="18" spans="1:19" x14ac:dyDescent="0.25">
      <c r="A18" s="242"/>
      <c r="B18" s="243"/>
      <c r="C18" s="267">
        <f>'YR 1'!C18</f>
        <v>0</v>
      </c>
      <c r="D18" s="267">
        <f>'YR 1'!D18</f>
        <v>0</v>
      </c>
      <c r="E18" s="204">
        <f>'YR 1'!E18</f>
        <v>0</v>
      </c>
      <c r="F18" s="24"/>
      <c r="G18" s="204">
        <f t="shared" ref="G18:G23" si="8">F18*E18</f>
        <v>0</v>
      </c>
      <c r="H18" s="204">
        <f>G18*H16</f>
        <v>0</v>
      </c>
      <c r="I18" s="205">
        <f t="shared" ref="I18:I23" si="9">H18+G18</f>
        <v>0</v>
      </c>
      <c r="J18" s="87"/>
      <c r="K18" s="30"/>
      <c r="L18" s="267">
        <f>'YR 1'!L18</f>
        <v>0</v>
      </c>
      <c r="M18" s="267">
        <f>'YR 1'!M18</f>
        <v>0</v>
      </c>
      <c r="N18" s="204">
        <f>'YR 1'!N18</f>
        <v>0</v>
      </c>
      <c r="O18" s="31"/>
      <c r="P18" s="204">
        <f t="shared" ref="P18:P23" si="10">O18*N18</f>
        <v>0</v>
      </c>
      <c r="Q18" s="204">
        <f>P18*Q16</f>
        <v>0</v>
      </c>
      <c r="R18" s="206">
        <f t="shared" ref="R18:R23" si="11">Q18+P18</f>
        <v>0</v>
      </c>
      <c r="S18" s="223">
        <f>'YR 1'!S18</f>
        <v>0</v>
      </c>
    </row>
    <row r="19" spans="1:19" x14ac:dyDescent="0.25">
      <c r="A19" s="242"/>
      <c r="B19" s="243"/>
      <c r="C19" s="267">
        <f>'YR 1'!C19</f>
        <v>0</v>
      </c>
      <c r="D19" s="267">
        <f>'YR 1'!D19</f>
        <v>0</v>
      </c>
      <c r="E19" s="204">
        <f>'YR 1'!E19</f>
        <v>0</v>
      </c>
      <c r="F19" s="24"/>
      <c r="G19" s="204">
        <f t="shared" si="8"/>
        <v>0</v>
      </c>
      <c r="H19" s="204">
        <f>G19*H16</f>
        <v>0</v>
      </c>
      <c r="I19" s="205">
        <f t="shared" si="9"/>
        <v>0</v>
      </c>
      <c r="J19" s="87"/>
      <c r="K19" s="30"/>
      <c r="L19" s="267">
        <f>'YR 1'!L19</f>
        <v>0</v>
      </c>
      <c r="M19" s="267">
        <f>'YR 1'!M19</f>
        <v>0</v>
      </c>
      <c r="N19" s="204">
        <f>'YR 1'!N19</f>
        <v>0</v>
      </c>
      <c r="O19" s="31"/>
      <c r="P19" s="204">
        <f t="shared" si="10"/>
        <v>0</v>
      </c>
      <c r="Q19" s="204">
        <f>P19*Q16</f>
        <v>0</v>
      </c>
      <c r="R19" s="206">
        <f t="shared" si="11"/>
        <v>0</v>
      </c>
      <c r="S19" s="223">
        <f>'YR 1'!S19</f>
        <v>0</v>
      </c>
    </row>
    <row r="20" spans="1:19" x14ac:dyDescent="0.25">
      <c r="A20" s="242"/>
      <c r="B20" s="243"/>
      <c r="C20" s="267">
        <f>'YR 1'!C20</f>
        <v>0</v>
      </c>
      <c r="D20" s="267">
        <f>'YR 1'!D20</f>
        <v>0</v>
      </c>
      <c r="E20" s="204">
        <f>'YR 1'!E20</f>
        <v>0</v>
      </c>
      <c r="F20" s="24"/>
      <c r="G20" s="204">
        <f t="shared" si="8"/>
        <v>0</v>
      </c>
      <c r="H20" s="204">
        <f>G20*H16</f>
        <v>0</v>
      </c>
      <c r="I20" s="205">
        <f t="shared" si="9"/>
        <v>0</v>
      </c>
      <c r="J20" s="87"/>
      <c r="K20" s="30"/>
      <c r="L20" s="267">
        <f>'YR 1'!L20</f>
        <v>0</v>
      </c>
      <c r="M20" s="267">
        <f>'YR 1'!M20</f>
        <v>0</v>
      </c>
      <c r="N20" s="204">
        <f>'YR 1'!N20</f>
        <v>0</v>
      </c>
      <c r="O20" s="31"/>
      <c r="P20" s="204">
        <f t="shared" si="10"/>
        <v>0</v>
      </c>
      <c r="Q20" s="204">
        <f>P20*Q16</f>
        <v>0</v>
      </c>
      <c r="R20" s="206">
        <f t="shared" si="11"/>
        <v>0</v>
      </c>
      <c r="S20" s="223">
        <f>'YR 1'!S19</f>
        <v>0</v>
      </c>
    </row>
    <row r="21" spans="1:19" x14ac:dyDescent="0.25">
      <c r="A21" s="242"/>
      <c r="B21" s="243"/>
      <c r="C21" s="267">
        <f>'YR 1'!C21</f>
        <v>0</v>
      </c>
      <c r="D21" s="267">
        <f>'YR 1'!D21</f>
        <v>0</v>
      </c>
      <c r="E21" s="204">
        <f>'YR 1'!E21</f>
        <v>0</v>
      </c>
      <c r="F21" s="24"/>
      <c r="G21" s="204">
        <f t="shared" si="8"/>
        <v>0</v>
      </c>
      <c r="H21" s="204">
        <f>G21*H16</f>
        <v>0</v>
      </c>
      <c r="I21" s="205">
        <f t="shared" si="9"/>
        <v>0</v>
      </c>
      <c r="J21" s="87"/>
      <c r="K21" s="30"/>
      <c r="L21" s="267">
        <f>'YR 1'!L21</f>
        <v>0</v>
      </c>
      <c r="M21" s="267">
        <f>'YR 1'!M21</f>
        <v>0</v>
      </c>
      <c r="N21" s="204">
        <f>'YR 1'!N21</f>
        <v>0</v>
      </c>
      <c r="O21" s="31"/>
      <c r="P21" s="204">
        <f t="shared" si="10"/>
        <v>0</v>
      </c>
      <c r="Q21" s="204">
        <f>P21*Q16</f>
        <v>0</v>
      </c>
      <c r="R21" s="206">
        <f t="shared" si="11"/>
        <v>0</v>
      </c>
      <c r="S21" s="221">
        <f>'YR 1'!S21</f>
        <v>0</v>
      </c>
    </row>
    <row r="22" spans="1:19" x14ac:dyDescent="0.25">
      <c r="A22" s="242"/>
      <c r="B22" s="243"/>
      <c r="C22" s="267">
        <f>'YR 1'!C22</f>
        <v>0</v>
      </c>
      <c r="D22" s="267">
        <f>'YR 1'!D22</f>
        <v>0</v>
      </c>
      <c r="E22" s="204">
        <f>'YR 1'!E22</f>
        <v>0</v>
      </c>
      <c r="F22" s="24"/>
      <c r="G22" s="204">
        <f t="shared" si="8"/>
        <v>0</v>
      </c>
      <c r="H22" s="204">
        <f>G22*H16</f>
        <v>0</v>
      </c>
      <c r="I22" s="205">
        <f t="shared" si="9"/>
        <v>0</v>
      </c>
      <c r="J22" s="87"/>
      <c r="K22" s="30"/>
      <c r="L22" s="267">
        <f>'YR 1'!L22</f>
        <v>0</v>
      </c>
      <c r="M22" s="267">
        <f>'YR 1'!M22</f>
        <v>0</v>
      </c>
      <c r="N22" s="204">
        <f>'YR 1'!N22</f>
        <v>0</v>
      </c>
      <c r="O22" s="31"/>
      <c r="P22" s="204">
        <f t="shared" si="10"/>
        <v>0</v>
      </c>
      <c r="Q22" s="204">
        <f>P22*Q16</f>
        <v>0</v>
      </c>
      <c r="R22" s="206">
        <f t="shared" si="11"/>
        <v>0</v>
      </c>
      <c r="S22" s="221">
        <f>'YR 1'!S22</f>
        <v>0</v>
      </c>
    </row>
    <row r="23" spans="1:19" x14ac:dyDescent="0.25">
      <c r="A23" s="242"/>
      <c r="B23" s="243"/>
      <c r="C23" s="267">
        <f>'YR 1'!C23</f>
        <v>0</v>
      </c>
      <c r="D23" s="267">
        <f>'YR 1'!D23</f>
        <v>0</v>
      </c>
      <c r="E23" s="204">
        <f>'YR 1'!E23</f>
        <v>0</v>
      </c>
      <c r="F23" s="24"/>
      <c r="G23" s="204">
        <f t="shared" si="8"/>
        <v>0</v>
      </c>
      <c r="H23" s="204">
        <f>G23*H16</f>
        <v>0</v>
      </c>
      <c r="I23" s="205">
        <f t="shared" si="9"/>
        <v>0</v>
      </c>
      <c r="J23" s="87"/>
      <c r="K23" s="30"/>
      <c r="L23" s="267">
        <f>'YR 1'!L23</f>
        <v>0</v>
      </c>
      <c r="M23" s="267">
        <f>'YR 1'!M23</f>
        <v>0</v>
      </c>
      <c r="N23" s="204">
        <f>'YR 1'!N23</f>
        <v>0</v>
      </c>
      <c r="O23" s="31"/>
      <c r="P23" s="204">
        <f t="shared" si="10"/>
        <v>0</v>
      </c>
      <c r="Q23" s="204">
        <f>P23*Q16</f>
        <v>0</v>
      </c>
      <c r="R23" s="206">
        <f t="shared" si="11"/>
        <v>0</v>
      </c>
      <c r="S23" s="222">
        <f>'YR 1'!S23</f>
        <v>0</v>
      </c>
    </row>
    <row r="24" spans="1:19" ht="15.75" x14ac:dyDescent="0.25">
      <c r="A24" s="7"/>
      <c r="B24" s="8"/>
      <c r="C24" s="25"/>
      <c r="D24" s="25"/>
      <c r="E24" s="36" t="s">
        <v>12</v>
      </c>
      <c r="F24" s="26"/>
      <c r="G24" s="27">
        <f>SUM(G18:G23)</f>
        <v>0</v>
      </c>
      <c r="H24" s="27">
        <f>SUM(H18:H23)</f>
        <v>0</v>
      </c>
      <c r="I24" s="28">
        <f>SUM(I18:I23)</f>
        <v>0</v>
      </c>
      <c r="J24" s="29"/>
      <c r="K24" s="29"/>
      <c r="L24" s="37"/>
      <c r="M24" s="37"/>
      <c r="N24" s="36" t="s">
        <v>12</v>
      </c>
      <c r="O24" s="37"/>
      <c r="P24" s="44">
        <f>SUM(P18:P23)</f>
        <v>0</v>
      </c>
      <c r="Q24" s="44">
        <f>SUM(Q18:Q23)</f>
        <v>0</v>
      </c>
      <c r="R24" s="79">
        <f>SUM(R18:R23)</f>
        <v>0</v>
      </c>
      <c r="S24" s="224"/>
    </row>
    <row r="25" spans="1:19" ht="18.75" x14ac:dyDescent="0.3">
      <c r="A25" s="19" t="s">
        <v>20</v>
      </c>
      <c r="B25" s="12"/>
      <c r="C25" s="13"/>
      <c r="D25" s="13"/>
      <c r="E25" s="13"/>
      <c r="F25" s="13"/>
      <c r="G25" s="13"/>
      <c r="H25" s="14"/>
      <c r="I25" s="66"/>
      <c r="J25" s="85" t="s">
        <v>20</v>
      </c>
      <c r="K25" s="12"/>
      <c r="L25" s="13"/>
      <c r="M25" s="13"/>
      <c r="N25" s="13"/>
      <c r="O25" s="13"/>
      <c r="P25" s="13"/>
      <c r="Q25" s="14"/>
      <c r="R25" s="78"/>
      <c r="S25" s="224"/>
    </row>
    <row r="26" spans="1:19" ht="15.75" customHeight="1" x14ac:dyDescent="0.25">
      <c r="A26" s="386" t="s">
        <v>14</v>
      </c>
      <c r="B26" s="387"/>
      <c r="C26" s="374" t="s">
        <v>0</v>
      </c>
      <c r="D26" s="268"/>
      <c r="E26" s="389" t="s">
        <v>45</v>
      </c>
      <c r="F26" s="374" t="s">
        <v>1</v>
      </c>
      <c r="G26" s="376" t="s">
        <v>2</v>
      </c>
      <c r="H26" s="109"/>
      <c r="I26" s="391" t="s">
        <v>4</v>
      </c>
      <c r="J26" s="388" t="s">
        <v>14</v>
      </c>
      <c r="K26" s="387"/>
      <c r="L26" s="374" t="s">
        <v>0</v>
      </c>
      <c r="M26" s="268"/>
      <c r="N26" s="389" t="s">
        <v>45</v>
      </c>
      <c r="O26" s="374" t="s">
        <v>1</v>
      </c>
      <c r="P26" s="376" t="s">
        <v>2</v>
      </c>
      <c r="Q26" s="109"/>
      <c r="R26" s="372" t="s">
        <v>4</v>
      </c>
      <c r="S26" s="224"/>
    </row>
    <row r="27" spans="1:19" ht="26.25" x14ac:dyDescent="0.25">
      <c r="A27" s="21" t="s">
        <v>18</v>
      </c>
      <c r="B27" s="22" t="s">
        <v>17</v>
      </c>
      <c r="C27" s="375"/>
      <c r="D27" s="103" t="s">
        <v>42</v>
      </c>
      <c r="E27" s="390"/>
      <c r="F27" s="375"/>
      <c r="G27" s="377"/>
      <c r="H27" s="110" t="s">
        <v>21</v>
      </c>
      <c r="I27" s="392"/>
      <c r="J27" s="86" t="s">
        <v>18</v>
      </c>
      <c r="K27" s="22" t="s">
        <v>17</v>
      </c>
      <c r="L27" s="375"/>
      <c r="M27" s="103" t="s">
        <v>42</v>
      </c>
      <c r="N27" s="390"/>
      <c r="O27" s="375"/>
      <c r="P27" s="377"/>
      <c r="Q27" s="110" t="s">
        <v>21</v>
      </c>
      <c r="R27" s="373"/>
      <c r="S27" s="224"/>
    </row>
    <row r="28" spans="1:19" x14ac:dyDescent="0.25">
      <c r="A28" s="242"/>
      <c r="B28" s="243"/>
      <c r="C28" s="267">
        <f>'YR 1'!C28</f>
        <v>0</v>
      </c>
      <c r="D28" s="267">
        <f>'YR 1'!D28</f>
        <v>0</v>
      </c>
      <c r="E28" s="46"/>
      <c r="F28" s="24"/>
      <c r="G28" s="23"/>
      <c r="H28" s="46"/>
      <c r="I28" s="205">
        <f>G28</f>
        <v>0</v>
      </c>
      <c r="J28" s="244"/>
      <c r="K28" s="245"/>
      <c r="L28" s="267">
        <f>'YR 1'!L28</f>
        <v>0</v>
      </c>
      <c r="M28" s="267">
        <f>'YR 1'!M28</f>
        <v>0</v>
      </c>
      <c r="N28" s="46"/>
      <c r="O28" s="31"/>
      <c r="P28" s="32"/>
      <c r="Q28" s="46"/>
      <c r="R28" s="206">
        <f>P28</f>
        <v>0</v>
      </c>
      <c r="S28" s="223">
        <f>'YR 1'!S28</f>
        <v>0</v>
      </c>
    </row>
    <row r="29" spans="1:19" x14ac:dyDescent="0.25">
      <c r="A29" s="242"/>
      <c r="B29" s="243"/>
      <c r="C29" s="267">
        <f>'YR 1'!C29</f>
        <v>0</v>
      </c>
      <c r="D29" s="267">
        <f>'YR 1'!D29</f>
        <v>0</v>
      </c>
      <c r="E29" s="46"/>
      <c r="F29" s="24"/>
      <c r="G29" s="23"/>
      <c r="H29" s="46"/>
      <c r="I29" s="205">
        <f>G29</f>
        <v>0</v>
      </c>
      <c r="J29" s="244"/>
      <c r="K29" s="245"/>
      <c r="L29" s="267">
        <f>'YR 1'!L29</f>
        <v>0</v>
      </c>
      <c r="M29" s="267">
        <f>'YR 1'!M29</f>
        <v>0</v>
      </c>
      <c r="N29" s="46"/>
      <c r="O29" s="31"/>
      <c r="P29" s="32"/>
      <c r="Q29" s="46"/>
      <c r="R29" s="206">
        <f>P29</f>
        <v>0</v>
      </c>
      <c r="S29" s="221">
        <f>'YR 1'!S29</f>
        <v>0</v>
      </c>
    </row>
    <row r="30" spans="1:19" x14ac:dyDescent="0.25">
      <c r="A30" s="242"/>
      <c r="B30" s="243"/>
      <c r="C30" s="267">
        <f>'YR 1'!C30</f>
        <v>0</v>
      </c>
      <c r="D30" s="267">
        <f>'YR 1'!D30</f>
        <v>0</v>
      </c>
      <c r="E30" s="46"/>
      <c r="F30" s="24"/>
      <c r="G30" s="23"/>
      <c r="H30" s="46"/>
      <c r="I30" s="205">
        <f>G30</f>
        <v>0</v>
      </c>
      <c r="J30" s="244"/>
      <c r="K30" s="245"/>
      <c r="L30" s="267">
        <f>'YR 1'!L30</f>
        <v>0</v>
      </c>
      <c r="M30" s="267">
        <f>'YR 1'!M30</f>
        <v>0</v>
      </c>
      <c r="N30" s="46"/>
      <c r="O30" s="31"/>
      <c r="P30" s="32"/>
      <c r="Q30" s="46"/>
      <c r="R30" s="206">
        <f>P30</f>
        <v>0</v>
      </c>
      <c r="S30" s="221">
        <f>'YR 1'!S30</f>
        <v>0</v>
      </c>
    </row>
    <row r="31" spans="1:19" x14ac:dyDescent="0.25">
      <c r="A31" s="242"/>
      <c r="B31" s="243"/>
      <c r="C31" s="267">
        <f>'YR 1'!C31</f>
        <v>0</v>
      </c>
      <c r="D31" s="267">
        <f>'YR 1'!D31</f>
        <v>0</v>
      </c>
      <c r="E31" s="46"/>
      <c r="F31" s="24"/>
      <c r="G31" s="23"/>
      <c r="H31" s="46"/>
      <c r="I31" s="205">
        <f>G31</f>
        <v>0</v>
      </c>
      <c r="J31" s="244"/>
      <c r="K31" s="245"/>
      <c r="L31" s="267">
        <f>'YR 1'!L31</f>
        <v>0</v>
      </c>
      <c r="M31" s="267">
        <f>'YR 1'!M31</f>
        <v>0</v>
      </c>
      <c r="N31" s="46"/>
      <c r="O31" s="31"/>
      <c r="P31" s="32"/>
      <c r="Q31" s="46"/>
      <c r="R31" s="206">
        <f>P31</f>
        <v>0</v>
      </c>
      <c r="S31" s="222">
        <f>'YR 1'!S31</f>
        <v>0</v>
      </c>
    </row>
    <row r="32" spans="1:19" ht="15.75" x14ac:dyDescent="0.25">
      <c r="A32" s="7"/>
      <c r="B32" s="8"/>
      <c r="C32" s="25"/>
      <c r="D32" s="25"/>
      <c r="E32" s="36" t="s">
        <v>12</v>
      </c>
      <c r="F32" s="26"/>
      <c r="G32" s="44">
        <f>SUM(G28:G31)</f>
        <v>0</v>
      </c>
      <c r="H32" s="47"/>
      <c r="I32" s="45">
        <f>SUM(I28:I31)</f>
        <v>0</v>
      </c>
      <c r="J32" s="29"/>
      <c r="K32" s="29"/>
      <c r="L32" s="37"/>
      <c r="M32" s="37"/>
      <c r="N32" s="36" t="s">
        <v>12</v>
      </c>
      <c r="O32" s="37"/>
      <c r="P32" s="44">
        <f>SUM(P28:P31)</f>
        <v>0</v>
      </c>
      <c r="Q32" s="47"/>
      <c r="R32" s="79">
        <f>SUM(R28:R31)</f>
        <v>0</v>
      </c>
      <c r="S32" s="224"/>
    </row>
    <row r="33" spans="1:19" ht="18.75" x14ac:dyDescent="0.3">
      <c r="A33" s="20" t="s">
        <v>22</v>
      </c>
      <c r="B33" s="9"/>
      <c r="C33" s="10"/>
      <c r="D33" s="10"/>
      <c r="E33" s="10"/>
      <c r="F33" s="10"/>
      <c r="G33" s="10"/>
      <c r="H33" s="11"/>
      <c r="I33" s="67"/>
      <c r="J33" s="73" t="s">
        <v>13</v>
      </c>
      <c r="K33" s="9"/>
      <c r="L33" s="10"/>
      <c r="M33" s="10"/>
      <c r="N33" s="10"/>
      <c r="O33" s="10"/>
      <c r="P33" s="10"/>
      <c r="Q33" s="11"/>
      <c r="R33" s="74"/>
      <c r="S33" s="224"/>
    </row>
    <row r="34" spans="1:19" ht="15.75" customHeight="1" x14ac:dyDescent="0.25">
      <c r="A34" s="386" t="s">
        <v>14</v>
      </c>
      <c r="B34" s="387"/>
      <c r="C34" s="374" t="s">
        <v>0</v>
      </c>
      <c r="D34" s="268"/>
      <c r="E34" s="389" t="s">
        <v>45</v>
      </c>
      <c r="F34" s="374" t="s">
        <v>1</v>
      </c>
      <c r="G34" s="376" t="s">
        <v>2</v>
      </c>
      <c r="H34" s="109"/>
      <c r="I34" s="391" t="s">
        <v>4</v>
      </c>
      <c r="J34" s="388" t="s">
        <v>14</v>
      </c>
      <c r="K34" s="387"/>
      <c r="L34" s="374" t="s">
        <v>0</v>
      </c>
      <c r="M34" s="268"/>
      <c r="N34" s="389" t="s">
        <v>45</v>
      </c>
      <c r="O34" s="374" t="s">
        <v>1</v>
      </c>
      <c r="P34" s="376" t="s">
        <v>2</v>
      </c>
      <c r="Q34" s="109"/>
      <c r="R34" s="372" t="s">
        <v>4</v>
      </c>
      <c r="S34" s="224"/>
    </row>
    <row r="35" spans="1:19" ht="26.25" x14ac:dyDescent="0.25">
      <c r="A35" s="21" t="s">
        <v>18</v>
      </c>
      <c r="B35" s="22" t="s">
        <v>17</v>
      </c>
      <c r="C35" s="375"/>
      <c r="D35" s="103" t="s">
        <v>42</v>
      </c>
      <c r="E35" s="390"/>
      <c r="F35" s="375"/>
      <c r="G35" s="377"/>
      <c r="H35" s="110" t="s">
        <v>21</v>
      </c>
      <c r="I35" s="392"/>
      <c r="J35" s="99" t="s">
        <v>18</v>
      </c>
      <c r="K35" s="100" t="s">
        <v>17</v>
      </c>
      <c r="L35" s="375"/>
      <c r="M35" s="103" t="s">
        <v>42</v>
      </c>
      <c r="N35" s="390"/>
      <c r="O35" s="375"/>
      <c r="P35" s="377"/>
      <c r="Q35" s="110" t="s">
        <v>21</v>
      </c>
      <c r="R35" s="373"/>
      <c r="S35" s="224"/>
    </row>
    <row r="36" spans="1:19" x14ac:dyDescent="0.25">
      <c r="A36" s="242"/>
      <c r="B36" s="243"/>
      <c r="C36" s="267">
        <f>'YR 1'!C36</f>
        <v>0</v>
      </c>
      <c r="D36" s="267">
        <f>'YR 1'!D36</f>
        <v>0</v>
      </c>
      <c r="E36" s="46"/>
      <c r="F36" s="24"/>
      <c r="G36" s="23"/>
      <c r="H36" s="46"/>
      <c r="I36" s="205">
        <f>G36</f>
        <v>0</v>
      </c>
      <c r="J36" s="244"/>
      <c r="K36" s="245"/>
      <c r="L36" s="267">
        <f>'YR 1'!L36</f>
        <v>0</v>
      </c>
      <c r="M36" s="267">
        <f>'YR 1'!M36</f>
        <v>0</v>
      </c>
      <c r="N36" s="46"/>
      <c r="O36" s="31"/>
      <c r="P36" s="32"/>
      <c r="Q36" s="46"/>
      <c r="R36" s="206">
        <f>P36</f>
        <v>0</v>
      </c>
      <c r="S36" s="223">
        <f>'YR 1'!S36</f>
        <v>0</v>
      </c>
    </row>
    <row r="37" spans="1:19" x14ac:dyDescent="0.25">
      <c r="A37" s="242"/>
      <c r="B37" s="243"/>
      <c r="C37" s="267">
        <f>'YR 1'!C37</f>
        <v>0</v>
      </c>
      <c r="D37" s="267">
        <f>'YR 1'!D37</f>
        <v>0</v>
      </c>
      <c r="E37" s="46"/>
      <c r="F37" s="24"/>
      <c r="G37" s="23"/>
      <c r="H37" s="46"/>
      <c r="I37" s="205">
        <f>G37</f>
        <v>0</v>
      </c>
      <c r="J37" s="244"/>
      <c r="K37" s="245"/>
      <c r="L37" s="267">
        <f>'YR 1'!L37</f>
        <v>0</v>
      </c>
      <c r="M37" s="267">
        <f>'YR 1'!M37</f>
        <v>0</v>
      </c>
      <c r="N37" s="46"/>
      <c r="O37" s="31"/>
      <c r="P37" s="32"/>
      <c r="Q37" s="46"/>
      <c r="R37" s="206">
        <f>P37</f>
        <v>0</v>
      </c>
      <c r="S37" s="221">
        <f>'YR 1'!S37</f>
        <v>0</v>
      </c>
    </row>
    <row r="38" spans="1:19" x14ac:dyDescent="0.25">
      <c r="A38" s="242"/>
      <c r="B38" s="243"/>
      <c r="C38" s="267">
        <f>'YR 1'!C38</f>
        <v>0</v>
      </c>
      <c r="D38" s="267">
        <f>'YR 1'!D38</f>
        <v>0</v>
      </c>
      <c r="E38" s="46"/>
      <c r="F38" s="24"/>
      <c r="G38" s="23"/>
      <c r="H38" s="46"/>
      <c r="I38" s="205">
        <f>G38</f>
        <v>0</v>
      </c>
      <c r="J38" s="244"/>
      <c r="K38" s="245"/>
      <c r="L38" s="267">
        <f>'YR 1'!L38</f>
        <v>0</v>
      </c>
      <c r="M38" s="267">
        <f>'YR 1'!M38</f>
        <v>0</v>
      </c>
      <c r="N38" s="46"/>
      <c r="O38" s="31"/>
      <c r="P38" s="32"/>
      <c r="Q38" s="46"/>
      <c r="R38" s="206">
        <f>P38</f>
        <v>0</v>
      </c>
      <c r="S38" s="221">
        <f>'YR 1'!S38</f>
        <v>0</v>
      </c>
    </row>
    <row r="39" spans="1:19" x14ac:dyDescent="0.25">
      <c r="A39" s="242"/>
      <c r="B39" s="243"/>
      <c r="C39" s="267">
        <f>'YR 1'!C39</f>
        <v>0</v>
      </c>
      <c r="D39" s="267">
        <f>'YR 1'!D39</f>
        <v>0</v>
      </c>
      <c r="E39" s="46"/>
      <c r="F39" s="24"/>
      <c r="G39" s="23"/>
      <c r="H39" s="46"/>
      <c r="I39" s="205">
        <f>G39</f>
        <v>0</v>
      </c>
      <c r="J39" s="244"/>
      <c r="K39" s="245"/>
      <c r="L39" s="267">
        <f>'YR 1'!L39</f>
        <v>0</v>
      </c>
      <c r="M39" s="267">
        <f>'YR 1'!M39</f>
        <v>0</v>
      </c>
      <c r="N39" s="46"/>
      <c r="O39" s="31"/>
      <c r="P39" s="32"/>
      <c r="Q39" s="46"/>
      <c r="R39" s="206">
        <f>P39</f>
        <v>0</v>
      </c>
      <c r="S39" s="222">
        <f>'YR 1'!S39</f>
        <v>0</v>
      </c>
    </row>
    <row r="40" spans="1:19" ht="15.75" x14ac:dyDescent="0.25">
      <c r="A40" s="7"/>
      <c r="B40" s="8"/>
      <c r="C40" s="25"/>
      <c r="D40" s="25"/>
      <c r="E40" s="36" t="s">
        <v>12</v>
      </c>
      <c r="F40" s="26"/>
      <c r="G40" s="48">
        <f>SUM(G36:G39)</f>
        <v>0</v>
      </c>
      <c r="H40" s="49"/>
      <c r="I40" s="50">
        <f>SUM(I36:I39)</f>
        <v>0</v>
      </c>
      <c r="J40" s="29"/>
      <c r="K40" s="29"/>
      <c r="L40" s="37"/>
      <c r="M40" s="37"/>
      <c r="N40" s="36" t="s">
        <v>12</v>
      </c>
      <c r="O40" s="37"/>
      <c r="P40" s="51">
        <f>SUM(P36:P39)</f>
        <v>0</v>
      </c>
      <c r="Q40" s="47"/>
      <c r="R40" s="80">
        <f>SUM(R36:R39)</f>
        <v>0</v>
      </c>
      <c r="S40" s="224"/>
    </row>
    <row r="41" spans="1:19" ht="26.25" customHeight="1" thickBot="1" x14ac:dyDescent="0.3">
      <c r="A41" s="5"/>
      <c r="B41" s="6" t="s">
        <v>16</v>
      </c>
      <c r="C41" s="39"/>
      <c r="D41" s="39"/>
      <c r="E41" s="40"/>
      <c r="F41" s="40"/>
      <c r="G41" s="42">
        <f>G40+G32+G24+G14</f>
        <v>0</v>
      </c>
      <c r="H41" s="42">
        <f>H40+H32+H24+H14</f>
        <v>0</v>
      </c>
      <c r="I41" s="43">
        <f>I40+I32+I24+I14</f>
        <v>0</v>
      </c>
      <c r="J41" s="88"/>
      <c r="K41" s="6" t="s">
        <v>15</v>
      </c>
      <c r="L41" s="39"/>
      <c r="M41" s="39"/>
      <c r="N41" s="41"/>
      <c r="O41" s="41"/>
      <c r="P41" s="42">
        <f>P40+P32+P24+P14</f>
        <v>0</v>
      </c>
      <c r="Q41" s="42">
        <f>Q40+Q32+Q24+Q14</f>
        <v>0</v>
      </c>
      <c r="R41" s="81">
        <f>R40+R32+R24+R14</f>
        <v>0</v>
      </c>
      <c r="S41" s="224"/>
    </row>
    <row r="42" spans="1:19" ht="18.75" x14ac:dyDescent="0.3">
      <c r="A42" s="53" t="s">
        <v>25</v>
      </c>
      <c r="B42" s="54"/>
      <c r="C42" s="55"/>
      <c r="D42" s="55"/>
      <c r="E42" s="55"/>
      <c r="F42" s="55"/>
      <c r="G42" s="55"/>
      <c r="H42" s="56"/>
      <c r="I42" s="68" t="s">
        <v>176</v>
      </c>
      <c r="J42" s="89" t="s">
        <v>25</v>
      </c>
      <c r="K42" s="54"/>
      <c r="L42" s="55"/>
      <c r="M42" s="55"/>
      <c r="N42" s="55"/>
      <c r="O42" s="55"/>
      <c r="P42" s="55"/>
      <c r="Q42" s="56"/>
      <c r="R42" s="82" t="s">
        <v>176</v>
      </c>
      <c r="S42" s="271"/>
    </row>
    <row r="43" spans="1:19" x14ac:dyDescent="0.25">
      <c r="A43" s="352"/>
      <c r="B43" s="353"/>
      <c r="C43" s="353"/>
      <c r="D43" s="353"/>
      <c r="E43" s="353"/>
      <c r="F43" s="353"/>
      <c r="G43" s="353"/>
      <c r="H43" s="353"/>
      <c r="I43" s="203"/>
      <c r="J43" s="350"/>
      <c r="K43" s="351"/>
      <c r="L43" s="351"/>
      <c r="M43" s="351"/>
      <c r="N43" s="351"/>
      <c r="O43" s="351"/>
      <c r="P43" s="351"/>
      <c r="Q43" s="351"/>
      <c r="R43" s="76"/>
      <c r="S43" s="221">
        <f>'YR 1'!S43</f>
        <v>0</v>
      </c>
    </row>
    <row r="44" spans="1:19" x14ac:dyDescent="0.25">
      <c r="A44" s="352"/>
      <c r="B44" s="353"/>
      <c r="C44" s="353"/>
      <c r="D44" s="353"/>
      <c r="E44" s="353"/>
      <c r="F44" s="353"/>
      <c r="G44" s="353"/>
      <c r="H44" s="353"/>
      <c r="I44" s="203"/>
      <c r="J44" s="350"/>
      <c r="K44" s="351"/>
      <c r="L44" s="351"/>
      <c r="M44" s="351"/>
      <c r="N44" s="351"/>
      <c r="O44" s="351"/>
      <c r="P44" s="351"/>
      <c r="Q44" s="351"/>
      <c r="R44" s="76"/>
      <c r="S44" s="221">
        <f>'YR 1'!S44</f>
        <v>0</v>
      </c>
    </row>
    <row r="45" spans="1:19" x14ac:dyDescent="0.25">
      <c r="A45" s="352"/>
      <c r="B45" s="353"/>
      <c r="C45" s="353"/>
      <c r="D45" s="353"/>
      <c r="E45" s="353"/>
      <c r="F45" s="353"/>
      <c r="G45" s="353"/>
      <c r="H45" s="353"/>
      <c r="I45" s="203"/>
      <c r="J45" s="350"/>
      <c r="K45" s="351"/>
      <c r="L45" s="351"/>
      <c r="M45" s="351"/>
      <c r="N45" s="351"/>
      <c r="O45" s="351"/>
      <c r="P45" s="351"/>
      <c r="Q45" s="351"/>
      <c r="R45" s="76"/>
      <c r="S45" s="221">
        <f>'YR 1'!S45</f>
        <v>0</v>
      </c>
    </row>
    <row r="46" spans="1:19" x14ac:dyDescent="0.25">
      <c r="A46" s="352"/>
      <c r="B46" s="353"/>
      <c r="C46" s="353"/>
      <c r="D46" s="353"/>
      <c r="E46" s="353"/>
      <c r="F46" s="353"/>
      <c r="G46" s="353"/>
      <c r="H46" s="353"/>
      <c r="I46" s="203"/>
      <c r="J46" s="350"/>
      <c r="K46" s="351"/>
      <c r="L46" s="351"/>
      <c r="M46" s="351"/>
      <c r="N46" s="351"/>
      <c r="O46" s="351"/>
      <c r="P46" s="351"/>
      <c r="Q46" s="351"/>
      <c r="R46" s="76"/>
      <c r="S46" s="221">
        <f>'YR 1'!S46</f>
        <v>0</v>
      </c>
    </row>
    <row r="47" spans="1:19" ht="16.5" thickBot="1" x14ac:dyDescent="0.3">
      <c r="A47" s="7"/>
      <c r="B47" s="8"/>
      <c r="C47" s="8"/>
      <c r="D47" s="8"/>
      <c r="E47" s="36" t="s">
        <v>12</v>
      </c>
      <c r="F47" s="207"/>
      <c r="G47" s="207"/>
      <c r="H47" s="207"/>
      <c r="I47" s="205">
        <f>SUM(I43:I46)</f>
        <v>0</v>
      </c>
      <c r="J47" s="1"/>
      <c r="K47" s="1"/>
      <c r="L47" s="1"/>
      <c r="M47" s="1"/>
      <c r="N47" s="36" t="s">
        <v>12</v>
      </c>
      <c r="O47" s="215"/>
      <c r="P47" s="215"/>
      <c r="Q47" s="215"/>
      <c r="R47" s="206">
        <f>SUM(R43:R46)</f>
        <v>0</v>
      </c>
      <c r="S47" s="271"/>
    </row>
    <row r="48" spans="1:19" ht="18.75" x14ac:dyDescent="0.3">
      <c r="A48" s="64" t="s">
        <v>26</v>
      </c>
      <c r="B48" s="61"/>
      <c r="C48" s="62"/>
      <c r="D48" s="62"/>
      <c r="E48" s="62"/>
      <c r="F48" s="62"/>
      <c r="G48" s="62"/>
      <c r="H48" s="63"/>
      <c r="I48" s="69" t="s">
        <v>176</v>
      </c>
      <c r="J48" s="90" t="s">
        <v>26</v>
      </c>
      <c r="K48" s="61"/>
      <c r="L48" s="62"/>
      <c r="M48" s="62"/>
      <c r="N48" s="62"/>
      <c r="O48" s="62"/>
      <c r="P48" s="62"/>
      <c r="Q48" s="63"/>
      <c r="R48" s="83" t="s">
        <v>176</v>
      </c>
      <c r="S48" s="271"/>
    </row>
    <row r="49" spans="1:19" x14ac:dyDescent="0.25">
      <c r="A49" s="352"/>
      <c r="B49" s="353"/>
      <c r="C49" s="353"/>
      <c r="D49" s="353"/>
      <c r="E49" s="353"/>
      <c r="F49" s="353"/>
      <c r="G49" s="353"/>
      <c r="H49" s="353"/>
      <c r="I49" s="203"/>
      <c r="J49" s="350"/>
      <c r="K49" s="351"/>
      <c r="L49" s="351"/>
      <c r="M49" s="351"/>
      <c r="N49" s="351"/>
      <c r="O49" s="351"/>
      <c r="P49" s="351"/>
      <c r="Q49" s="351"/>
      <c r="R49" s="76"/>
      <c r="S49" s="221">
        <f>'YR 1'!S49</f>
        <v>0</v>
      </c>
    </row>
    <row r="50" spans="1:19" x14ac:dyDescent="0.25">
      <c r="A50" s="361"/>
      <c r="B50" s="362"/>
      <c r="C50" s="362"/>
      <c r="D50" s="362"/>
      <c r="E50" s="362"/>
      <c r="F50" s="362"/>
      <c r="G50" s="362"/>
      <c r="H50" s="363"/>
      <c r="I50" s="203"/>
      <c r="J50" s="364"/>
      <c r="K50" s="365"/>
      <c r="L50" s="365"/>
      <c r="M50" s="365"/>
      <c r="N50" s="365"/>
      <c r="O50" s="365"/>
      <c r="P50" s="365"/>
      <c r="Q50" s="350"/>
      <c r="R50" s="76"/>
      <c r="S50" s="221">
        <f>'YR 1'!S50</f>
        <v>0</v>
      </c>
    </row>
    <row r="51" spans="1:19" x14ac:dyDescent="0.25">
      <c r="A51" s="352"/>
      <c r="B51" s="353"/>
      <c r="C51" s="353"/>
      <c r="D51" s="353"/>
      <c r="E51" s="353"/>
      <c r="F51" s="353"/>
      <c r="G51" s="353"/>
      <c r="H51" s="353"/>
      <c r="I51" s="203"/>
      <c r="J51" s="350"/>
      <c r="K51" s="351"/>
      <c r="L51" s="351"/>
      <c r="M51" s="351"/>
      <c r="N51" s="351"/>
      <c r="O51" s="351"/>
      <c r="P51" s="351"/>
      <c r="Q51" s="351"/>
      <c r="R51" s="76"/>
      <c r="S51" s="221">
        <f>'YR 1'!S51</f>
        <v>0</v>
      </c>
    </row>
    <row r="52" spans="1:19" x14ac:dyDescent="0.25">
      <c r="A52" s="352"/>
      <c r="B52" s="353"/>
      <c r="C52" s="353"/>
      <c r="D52" s="353"/>
      <c r="E52" s="353"/>
      <c r="F52" s="353"/>
      <c r="G52" s="353"/>
      <c r="H52" s="353"/>
      <c r="I52" s="203"/>
      <c r="J52" s="350"/>
      <c r="K52" s="351"/>
      <c r="L52" s="351"/>
      <c r="M52" s="351"/>
      <c r="N52" s="351"/>
      <c r="O52" s="351"/>
      <c r="P52" s="351"/>
      <c r="Q52" s="351"/>
      <c r="R52" s="76"/>
      <c r="S52" s="221">
        <f>'YR 1'!S52</f>
        <v>0</v>
      </c>
    </row>
    <row r="53" spans="1:19" ht="16.5" thickBot="1" x14ac:dyDescent="0.3">
      <c r="A53" s="7"/>
      <c r="B53" s="8"/>
      <c r="C53" s="8"/>
      <c r="D53" s="8"/>
      <c r="E53" s="36" t="s">
        <v>12</v>
      </c>
      <c r="F53" s="207"/>
      <c r="G53" s="207"/>
      <c r="H53" s="207"/>
      <c r="I53" s="205">
        <f>SUM(I49:I52)</f>
        <v>0</v>
      </c>
      <c r="J53" s="1"/>
      <c r="K53" s="1"/>
      <c r="L53" s="1"/>
      <c r="M53" s="1"/>
      <c r="N53" s="36" t="s">
        <v>12</v>
      </c>
      <c r="O53" s="215"/>
      <c r="P53" s="215"/>
      <c r="Q53" s="215"/>
      <c r="R53" s="206">
        <f>SUM(R49:R52)</f>
        <v>0</v>
      </c>
      <c r="S53" s="271"/>
    </row>
    <row r="54" spans="1:19" ht="18.75" x14ac:dyDescent="0.3">
      <c r="A54" s="57" t="s">
        <v>191</v>
      </c>
      <c r="B54" s="58"/>
      <c r="C54" s="59"/>
      <c r="D54" s="59"/>
      <c r="E54" s="59"/>
      <c r="F54" s="59"/>
      <c r="G54" s="59"/>
      <c r="H54" s="60"/>
      <c r="I54" s="70" t="s">
        <v>176</v>
      </c>
      <c r="J54" s="91" t="s">
        <v>191</v>
      </c>
      <c r="K54" s="58"/>
      <c r="L54" s="59"/>
      <c r="M54" s="59"/>
      <c r="N54" s="59"/>
      <c r="O54" s="59"/>
      <c r="P54" s="59"/>
      <c r="Q54" s="60"/>
      <c r="R54" s="84" t="s">
        <v>176</v>
      </c>
      <c r="S54" s="271"/>
    </row>
    <row r="55" spans="1:19" x14ac:dyDescent="0.25">
      <c r="A55" s="352"/>
      <c r="B55" s="353"/>
      <c r="C55" s="353"/>
      <c r="D55" s="353"/>
      <c r="E55" s="353"/>
      <c r="F55" s="353"/>
      <c r="G55" s="353"/>
      <c r="H55" s="353"/>
      <c r="I55" s="203"/>
      <c r="J55" s="350"/>
      <c r="K55" s="351"/>
      <c r="L55" s="351"/>
      <c r="M55" s="351"/>
      <c r="N55" s="351"/>
      <c r="O55" s="351"/>
      <c r="P55" s="351"/>
      <c r="Q55" s="351"/>
      <c r="R55" s="76"/>
      <c r="S55" s="221">
        <f>'YR 1'!S55</f>
        <v>0</v>
      </c>
    </row>
    <row r="56" spans="1:19" x14ac:dyDescent="0.25">
      <c r="A56" s="352"/>
      <c r="B56" s="353"/>
      <c r="C56" s="353"/>
      <c r="D56" s="353"/>
      <c r="E56" s="353"/>
      <c r="F56" s="353"/>
      <c r="G56" s="353"/>
      <c r="H56" s="353"/>
      <c r="I56" s="203"/>
      <c r="J56" s="350"/>
      <c r="K56" s="351"/>
      <c r="L56" s="351"/>
      <c r="M56" s="351"/>
      <c r="N56" s="351"/>
      <c r="O56" s="351"/>
      <c r="P56" s="351"/>
      <c r="Q56" s="351"/>
      <c r="R56" s="76"/>
      <c r="S56" s="221">
        <f>'YR 1'!S56</f>
        <v>0</v>
      </c>
    </row>
    <row r="57" spans="1:19" x14ac:dyDescent="0.25">
      <c r="A57" s="352"/>
      <c r="B57" s="353"/>
      <c r="C57" s="353"/>
      <c r="D57" s="353"/>
      <c r="E57" s="353"/>
      <c r="F57" s="353"/>
      <c r="G57" s="353"/>
      <c r="H57" s="353"/>
      <c r="I57" s="203"/>
      <c r="J57" s="350"/>
      <c r="K57" s="351"/>
      <c r="L57" s="351"/>
      <c r="M57" s="351"/>
      <c r="N57" s="351"/>
      <c r="O57" s="351"/>
      <c r="P57" s="351"/>
      <c r="Q57" s="351"/>
      <c r="R57" s="76"/>
      <c r="S57" s="221">
        <f>'YR 1'!S57</f>
        <v>0</v>
      </c>
    </row>
    <row r="58" spans="1:19" ht="16.5" thickBot="1" x14ac:dyDescent="0.3">
      <c r="A58" s="7"/>
      <c r="B58" s="8"/>
      <c r="C58" s="8"/>
      <c r="D58" s="8"/>
      <c r="E58" s="36" t="s">
        <v>12</v>
      </c>
      <c r="F58" s="207"/>
      <c r="G58" s="207"/>
      <c r="H58" s="207"/>
      <c r="I58" s="205">
        <f>SUM(I55:I57)</f>
        <v>0</v>
      </c>
      <c r="J58" s="1"/>
      <c r="K58" s="1"/>
      <c r="L58" s="1"/>
      <c r="M58" s="1"/>
      <c r="N58" s="36" t="s">
        <v>12</v>
      </c>
      <c r="O58" s="215"/>
      <c r="P58" s="215"/>
      <c r="Q58" s="215"/>
      <c r="R58" s="206">
        <f>SUM(R55:R57)</f>
        <v>0</v>
      </c>
      <c r="S58" s="271"/>
    </row>
    <row r="59" spans="1:19" ht="18.75" x14ac:dyDescent="0.3">
      <c r="A59" s="64" t="s">
        <v>190</v>
      </c>
      <c r="B59" s="61"/>
      <c r="C59" s="62"/>
      <c r="D59" s="62"/>
      <c r="E59" s="62"/>
      <c r="F59" s="62"/>
      <c r="G59" s="62"/>
      <c r="H59" s="63"/>
      <c r="I59" s="69" t="s">
        <v>176</v>
      </c>
      <c r="J59" s="90" t="s">
        <v>190</v>
      </c>
      <c r="K59" s="61"/>
      <c r="L59" s="62"/>
      <c r="M59" s="62"/>
      <c r="N59" s="62"/>
      <c r="O59" s="62"/>
      <c r="P59" s="62"/>
      <c r="Q59" s="63"/>
      <c r="R59" s="83" t="s">
        <v>176</v>
      </c>
      <c r="S59" s="271"/>
    </row>
    <row r="60" spans="1:19" x14ac:dyDescent="0.25">
      <c r="A60" s="352"/>
      <c r="B60" s="353"/>
      <c r="C60" s="353"/>
      <c r="D60" s="353"/>
      <c r="E60" s="353"/>
      <c r="F60" s="353"/>
      <c r="G60" s="353"/>
      <c r="H60" s="353"/>
      <c r="I60" s="203"/>
      <c r="J60" s="350"/>
      <c r="K60" s="351"/>
      <c r="L60" s="351"/>
      <c r="M60" s="351"/>
      <c r="N60" s="351"/>
      <c r="O60" s="351"/>
      <c r="P60" s="351"/>
      <c r="Q60" s="351"/>
      <c r="R60" s="76"/>
      <c r="S60" s="221">
        <f>'YR 1'!S60</f>
        <v>0</v>
      </c>
    </row>
    <row r="61" spans="1:19" x14ac:dyDescent="0.25">
      <c r="A61" s="352"/>
      <c r="B61" s="353"/>
      <c r="C61" s="353"/>
      <c r="D61" s="353"/>
      <c r="E61" s="353"/>
      <c r="F61" s="353"/>
      <c r="G61" s="353"/>
      <c r="H61" s="353"/>
      <c r="I61" s="203"/>
      <c r="J61" s="350"/>
      <c r="K61" s="351"/>
      <c r="L61" s="351"/>
      <c r="M61" s="351"/>
      <c r="N61" s="351"/>
      <c r="O61" s="351"/>
      <c r="P61" s="351"/>
      <c r="Q61" s="351"/>
      <c r="R61" s="76"/>
      <c r="S61" s="221">
        <f>'YR 1'!S61</f>
        <v>0</v>
      </c>
    </row>
    <row r="62" spans="1:19" x14ac:dyDescent="0.25">
      <c r="A62" s="352"/>
      <c r="B62" s="353"/>
      <c r="C62" s="353"/>
      <c r="D62" s="353"/>
      <c r="E62" s="353"/>
      <c r="F62" s="353"/>
      <c r="G62" s="353"/>
      <c r="H62" s="353"/>
      <c r="I62" s="203"/>
      <c r="J62" s="350"/>
      <c r="K62" s="351"/>
      <c r="L62" s="351"/>
      <c r="M62" s="351"/>
      <c r="N62" s="351"/>
      <c r="O62" s="351"/>
      <c r="P62" s="351"/>
      <c r="Q62" s="351"/>
      <c r="R62" s="76"/>
      <c r="S62" s="221">
        <f>'YR 1'!S62</f>
        <v>0</v>
      </c>
    </row>
    <row r="63" spans="1:19" ht="16.5" thickBot="1" x14ac:dyDescent="0.3">
      <c r="A63" s="7"/>
      <c r="B63" s="8"/>
      <c r="C63" s="8"/>
      <c r="D63" s="8"/>
      <c r="E63" s="36" t="s">
        <v>12</v>
      </c>
      <c r="F63" s="207"/>
      <c r="G63" s="207"/>
      <c r="H63" s="207"/>
      <c r="I63" s="205">
        <f>SUM(I60:I62)</f>
        <v>0</v>
      </c>
      <c r="J63" s="1"/>
      <c r="K63" s="1"/>
      <c r="L63" s="1"/>
      <c r="M63" s="1"/>
      <c r="N63" s="36" t="s">
        <v>12</v>
      </c>
      <c r="O63" s="215"/>
      <c r="P63" s="215"/>
      <c r="Q63" s="215"/>
      <c r="R63" s="206">
        <f>SUM(R60:R62)</f>
        <v>0</v>
      </c>
      <c r="S63" s="271"/>
    </row>
    <row r="64" spans="1:19" ht="18.75" x14ac:dyDescent="0.3">
      <c r="A64" s="57" t="s">
        <v>66</v>
      </c>
      <c r="B64" s="58"/>
      <c r="C64" s="59"/>
      <c r="D64" s="59"/>
      <c r="E64" s="59"/>
      <c r="F64" s="59"/>
      <c r="G64" s="59"/>
      <c r="H64" s="60"/>
      <c r="I64" s="70" t="s">
        <v>176</v>
      </c>
      <c r="J64" s="57" t="s">
        <v>66</v>
      </c>
      <c r="K64" s="58"/>
      <c r="L64" s="59"/>
      <c r="M64" s="59"/>
      <c r="N64" s="59"/>
      <c r="O64" s="59"/>
      <c r="P64" s="59"/>
      <c r="Q64" s="60"/>
      <c r="R64" s="84" t="s">
        <v>176</v>
      </c>
      <c r="S64" s="271"/>
    </row>
    <row r="65" spans="1:19" x14ac:dyDescent="0.25">
      <c r="A65" s="352"/>
      <c r="B65" s="353"/>
      <c r="C65" s="353"/>
      <c r="D65" s="353"/>
      <c r="E65" s="353"/>
      <c r="F65" s="353"/>
      <c r="G65" s="353"/>
      <c r="H65" s="353"/>
      <c r="I65" s="203"/>
      <c r="J65" s="350"/>
      <c r="K65" s="351"/>
      <c r="L65" s="351"/>
      <c r="M65" s="351"/>
      <c r="N65" s="351"/>
      <c r="O65" s="351"/>
      <c r="P65" s="351"/>
      <c r="Q65" s="351"/>
      <c r="R65" s="76"/>
      <c r="S65" s="221">
        <f>'YR 1'!S65</f>
        <v>0</v>
      </c>
    </row>
    <row r="66" spans="1:19" x14ac:dyDescent="0.25">
      <c r="A66" s="352"/>
      <c r="B66" s="353"/>
      <c r="C66" s="353"/>
      <c r="D66" s="353"/>
      <c r="E66" s="353"/>
      <c r="F66" s="353"/>
      <c r="G66" s="353"/>
      <c r="H66" s="353"/>
      <c r="I66" s="203"/>
      <c r="J66" s="350"/>
      <c r="K66" s="351"/>
      <c r="L66" s="351"/>
      <c r="M66" s="351"/>
      <c r="N66" s="351"/>
      <c r="O66" s="351"/>
      <c r="P66" s="351"/>
      <c r="Q66" s="351"/>
      <c r="R66" s="76"/>
      <c r="S66" s="221">
        <f>'YR 1'!S66</f>
        <v>0</v>
      </c>
    </row>
    <row r="67" spans="1:19" ht="16.5" thickBot="1" x14ac:dyDescent="0.3">
      <c r="A67" s="7"/>
      <c r="B67" s="8"/>
      <c r="C67" s="8"/>
      <c r="D67" s="8"/>
      <c r="E67" s="36" t="s">
        <v>12</v>
      </c>
      <c r="F67" s="207"/>
      <c r="G67" s="207"/>
      <c r="H67" s="207"/>
      <c r="I67" s="205">
        <f>SUM(I65:I66)</f>
        <v>0</v>
      </c>
      <c r="J67" s="1"/>
      <c r="K67" s="1"/>
      <c r="L67" s="1"/>
      <c r="M67" s="1"/>
      <c r="N67" s="36" t="s">
        <v>12</v>
      </c>
      <c r="O67" s="215"/>
      <c r="P67" s="215"/>
      <c r="Q67" s="215"/>
      <c r="R67" s="206">
        <f>SUM(R65:R66)</f>
        <v>0</v>
      </c>
      <c r="S67" s="271"/>
    </row>
    <row r="68" spans="1:19" ht="18.75" x14ac:dyDescent="0.3">
      <c r="A68" s="64" t="s">
        <v>188</v>
      </c>
      <c r="B68" s="61"/>
      <c r="C68" s="62"/>
      <c r="D68" s="62"/>
      <c r="E68" s="62"/>
      <c r="F68" s="62"/>
      <c r="G68" s="62"/>
      <c r="H68" s="63"/>
      <c r="I68" s="69" t="s">
        <v>176</v>
      </c>
      <c r="J68" s="64" t="s">
        <v>188</v>
      </c>
      <c r="K68" s="61"/>
      <c r="L68" s="62"/>
      <c r="M68" s="62"/>
      <c r="N68" s="62"/>
      <c r="O68" s="62"/>
      <c r="P68" s="62"/>
      <c r="Q68" s="63"/>
      <c r="R68" s="83" t="s">
        <v>176</v>
      </c>
      <c r="S68" s="271"/>
    </row>
    <row r="69" spans="1:19" x14ac:dyDescent="0.25">
      <c r="A69" s="412">
        <f>'YR 1'!A69:H69</f>
        <v>0</v>
      </c>
      <c r="B69" s="413"/>
      <c r="C69" s="413"/>
      <c r="D69" s="413"/>
      <c r="E69" s="413"/>
      <c r="F69" s="413"/>
      <c r="G69" s="413"/>
      <c r="H69" s="413"/>
      <c r="I69" s="203"/>
      <c r="J69" s="350">
        <f>'YR 1'!J69:Q69</f>
        <v>0</v>
      </c>
      <c r="K69" s="351"/>
      <c r="L69" s="351"/>
      <c r="M69" s="351"/>
      <c r="N69" s="351"/>
      <c r="O69" s="351"/>
      <c r="P69" s="351"/>
      <c r="Q69" s="351"/>
      <c r="R69" s="76"/>
      <c r="S69" s="221">
        <f>'YR 1'!S69</f>
        <v>0</v>
      </c>
    </row>
    <row r="70" spans="1:19" x14ac:dyDescent="0.25">
      <c r="A70" s="412">
        <f>'YR 1'!A70:H70</f>
        <v>0</v>
      </c>
      <c r="B70" s="413"/>
      <c r="C70" s="413"/>
      <c r="D70" s="413"/>
      <c r="E70" s="413"/>
      <c r="F70" s="413"/>
      <c r="G70" s="413"/>
      <c r="H70" s="413"/>
      <c r="I70" s="203"/>
      <c r="J70" s="350">
        <f>'YR 1'!J70:Q70</f>
        <v>0</v>
      </c>
      <c r="K70" s="351"/>
      <c r="L70" s="351"/>
      <c r="M70" s="351"/>
      <c r="N70" s="351"/>
      <c r="O70" s="351"/>
      <c r="P70" s="351"/>
      <c r="Q70" s="351"/>
      <c r="R70" s="76"/>
      <c r="S70" s="221">
        <f>'YR 1'!S70</f>
        <v>0</v>
      </c>
    </row>
    <row r="71" spans="1:19" x14ac:dyDescent="0.25">
      <c r="A71" s="412">
        <f>'YR 1'!A71:H71</f>
        <v>0</v>
      </c>
      <c r="B71" s="413"/>
      <c r="C71" s="413"/>
      <c r="D71" s="413"/>
      <c r="E71" s="413"/>
      <c r="F71" s="413"/>
      <c r="G71" s="413"/>
      <c r="H71" s="413"/>
      <c r="I71" s="203"/>
      <c r="J71" s="350">
        <f>'YR 1'!J71:Q71</f>
        <v>0</v>
      </c>
      <c r="K71" s="351"/>
      <c r="L71" s="351"/>
      <c r="M71" s="351"/>
      <c r="N71" s="351"/>
      <c r="O71" s="351"/>
      <c r="P71" s="351"/>
      <c r="Q71" s="351"/>
      <c r="R71" s="76"/>
      <c r="S71" s="221">
        <f>'YR 1'!S71</f>
        <v>0</v>
      </c>
    </row>
    <row r="72" spans="1:19" x14ac:dyDescent="0.25">
      <c r="A72" s="412">
        <f>'YR 1'!A72:H72</f>
        <v>0</v>
      </c>
      <c r="B72" s="413"/>
      <c r="C72" s="413"/>
      <c r="D72" s="413"/>
      <c r="E72" s="413"/>
      <c r="F72" s="413"/>
      <c r="G72" s="413"/>
      <c r="H72" s="413"/>
      <c r="I72" s="203"/>
      <c r="J72" s="350">
        <f>'YR 1'!J72:Q72</f>
        <v>0</v>
      </c>
      <c r="K72" s="351"/>
      <c r="L72" s="351"/>
      <c r="M72" s="351"/>
      <c r="N72" s="351"/>
      <c r="O72" s="351"/>
      <c r="P72" s="351"/>
      <c r="Q72" s="351"/>
      <c r="R72" s="76"/>
      <c r="S72" s="221">
        <f>'YR 1'!S72</f>
        <v>0</v>
      </c>
    </row>
    <row r="73" spans="1:19" ht="16.5" thickBot="1" x14ac:dyDescent="0.3">
      <c r="A73" s="7"/>
      <c r="B73" s="8"/>
      <c r="C73" s="8"/>
      <c r="D73" s="8"/>
      <c r="E73" s="36" t="s">
        <v>12</v>
      </c>
      <c r="F73" s="207"/>
      <c r="G73" s="207"/>
      <c r="H73" s="207"/>
      <c r="I73" s="205">
        <f>SUM(I69:I72)</f>
        <v>0</v>
      </c>
      <c r="J73" s="1"/>
      <c r="K73" s="1"/>
      <c r="L73" s="1"/>
      <c r="M73" s="1"/>
      <c r="N73" s="36" t="s">
        <v>12</v>
      </c>
      <c r="O73" s="215"/>
      <c r="P73" s="215"/>
      <c r="Q73" s="215"/>
      <c r="R73" s="206">
        <f>SUM(R68:R72)</f>
        <v>0</v>
      </c>
      <c r="S73" s="271"/>
    </row>
    <row r="74" spans="1:19" ht="18.75" x14ac:dyDescent="0.3">
      <c r="A74" s="64" t="s">
        <v>65</v>
      </c>
      <c r="B74" s="61"/>
      <c r="C74" s="62"/>
      <c r="D74" s="62"/>
      <c r="E74" s="62"/>
      <c r="F74" s="62"/>
      <c r="G74" s="62"/>
      <c r="H74" s="63"/>
      <c r="I74" s="69" t="s">
        <v>176</v>
      </c>
      <c r="J74" s="64" t="s">
        <v>65</v>
      </c>
      <c r="K74" s="61"/>
      <c r="L74" s="62"/>
      <c r="M74" s="62"/>
      <c r="N74" s="62"/>
      <c r="O74" s="62"/>
      <c r="P74" s="62"/>
      <c r="Q74" s="63"/>
      <c r="R74" s="83" t="s">
        <v>176</v>
      </c>
      <c r="S74" s="224"/>
    </row>
    <row r="75" spans="1:19" x14ac:dyDescent="0.25">
      <c r="A75" s="412">
        <f>'YR 1'!A75:H75</f>
        <v>0</v>
      </c>
      <c r="B75" s="413"/>
      <c r="C75" s="413"/>
      <c r="D75" s="413"/>
      <c r="E75" s="413"/>
      <c r="F75" s="413"/>
      <c r="G75" s="413"/>
      <c r="H75" s="413"/>
      <c r="I75" s="220"/>
      <c r="J75" s="411">
        <f>'YR 1'!J75:Q75</f>
        <v>0</v>
      </c>
      <c r="K75" s="413"/>
      <c r="L75" s="413"/>
      <c r="M75" s="413"/>
      <c r="N75" s="413"/>
      <c r="O75" s="413"/>
      <c r="P75" s="413"/>
      <c r="Q75" s="413"/>
      <c r="R75" s="76"/>
      <c r="S75" s="223">
        <f>'YR 1'!S75</f>
        <v>0</v>
      </c>
    </row>
    <row r="76" spans="1:19" x14ac:dyDescent="0.25">
      <c r="A76" s="412">
        <f>'YR 1'!A76:H76</f>
        <v>0</v>
      </c>
      <c r="B76" s="413"/>
      <c r="C76" s="413"/>
      <c r="D76" s="413"/>
      <c r="E76" s="413"/>
      <c r="F76" s="413"/>
      <c r="G76" s="413"/>
      <c r="H76" s="413"/>
      <c r="I76" s="220"/>
      <c r="J76" s="411">
        <f>'YR 1'!J76:Q76</f>
        <v>0</v>
      </c>
      <c r="K76" s="413"/>
      <c r="L76" s="413"/>
      <c r="M76" s="413"/>
      <c r="N76" s="413"/>
      <c r="O76" s="413"/>
      <c r="P76" s="413"/>
      <c r="Q76" s="413"/>
      <c r="R76" s="76"/>
      <c r="S76" s="223">
        <f>'YR 1'!S76</f>
        <v>0</v>
      </c>
    </row>
    <row r="77" spans="1:19" x14ac:dyDescent="0.25">
      <c r="A77" s="412">
        <f>'YR 1'!A77:H77</f>
        <v>0</v>
      </c>
      <c r="B77" s="413"/>
      <c r="C77" s="413"/>
      <c r="D77" s="413"/>
      <c r="E77" s="413"/>
      <c r="F77" s="413"/>
      <c r="G77" s="413"/>
      <c r="H77" s="413"/>
      <c r="I77" s="220"/>
      <c r="J77" s="411">
        <f>'YR 1'!J77:Q77</f>
        <v>0</v>
      </c>
      <c r="K77" s="413"/>
      <c r="L77" s="413"/>
      <c r="M77" s="413"/>
      <c r="N77" s="413"/>
      <c r="O77" s="413"/>
      <c r="P77" s="413"/>
      <c r="Q77" s="413"/>
      <c r="R77" s="76"/>
      <c r="S77" s="223">
        <f>'YR 1'!S77</f>
        <v>0</v>
      </c>
    </row>
    <row r="78" spans="1:19" x14ac:dyDescent="0.25">
      <c r="A78" s="412">
        <f>'YR 1'!A78:H78</f>
        <v>0</v>
      </c>
      <c r="B78" s="413"/>
      <c r="C78" s="413"/>
      <c r="D78" s="413"/>
      <c r="E78" s="413"/>
      <c r="F78" s="413"/>
      <c r="G78" s="413"/>
      <c r="H78" s="413"/>
      <c r="I78" s="220"/>
      <c r="J78" s="411">
        <f>'YR 1'!J78:Q78</f>
        <v>0</v>
      </c>
      <c r="K78" s="413"/>
      <c r="L78" s="413"/>
      <c r="M78" s="413"/>
      <c r="N78" s="413"/>
      <c r="O78" s="413"/>
      <c r="P78" s="413"/>
      <c r="Q78" s="413"/>
      <c r="R78" s="76"/>
      <c r="S78" s="223">
        <f>'YR 1'!S78</f>
        <v>0</v>
      </c>
    </row>
    <row r="79" spans="1:19" x14ac:dyDescent="0.25">
      <c r="A79" s="412">
        <f>'YR 1'!A79:H79</f>
        <v>0</v>
      </c>
      <c r="B79" s="413"/>
      <c r="C79" s="413"/>
      <c r="D79" s="413"/>
      <c r="E79" s="413"/>
      <c r="F79" s="413"/>
      <c r="G79" s="413"/>
      <c r="H79" s="413"/>
      <c r="I79" s="220"/>
      <c r="J79" s="411">
        <f>'YR 1'!J79:Q79</f>
        <v>0</v>
      </c>
      <c r="K79" s="413"/>
      <c r="L79" s="413"/>
      <c r="M79" s="413"/>
      <c r="N79" s="413"/>
      <c r="O79" s="413"/>
      <c r="P79" s="413"/>
      <c r="Q79" s="413"/>
      <c r="R79" s="76"/>
      <c r="S79" s="223">
        <f>'YR 1'!S79</f>
        <v>0</v>
      </c>
    </row>
    <row r="80" spans="1:19" ht="16.5" thickBot="1" x14ac:dyDescent="0.3">
      <c r="A80" s="7"/>
      <c r="B80" s="8"/>
      <c r="C80" s="8"/>
      <c r="D80" s="8"/>
      <c r="E80" s="36" t="s">
        <v>12</v>
      </c>
      <c r="F80" s="207"/>
      <c r="G80" s="207"/>
      <c r="H80" s="207"/>
      <c r="I80" s="205">
        <f>SUM(I75:I79)</f>
        <v>0</v>
      </c>
      <c r="J80" s="1"/>
      <c r="K80" s="1"/>
      <c r="L80" s="1"/>
      <c r="M80" s="1"/>
      <c r="N80" s="36" t="s">
        <v>12</v>
      </c>
      <c r="O80" s="215"/>
      <c r="P80" s="215"/>
      <c r="Q80" s="215"/>
      <c r="R80" s="206">
        <f>SUM(R75:R79)</f>
        <v>0</v>
      </c>
      <c r="S80" s="224"/>
    </row>
    <row r="81" spans="1:19" ht="18.75" x14ac:dyDescent="0.3">
      <c r="A81" s="57" t="s">
        <v>27</v>
      </c>
      <c r="B81" s="58"/>
      <c r="C81" s="59"/>
      <c r="D81" s="59"/>
      <c r="E81" s="59"/>
      <c r="F81" s="59"/>
      <c r="G81" s="59"/>
      <c r="H81" s="60"/>
      <c r="I81" s="70" t="s">
        <v>176</v>
      </c>
      <c r="J81" s="91" t="s">
        <v>27</v>
      </c>
      <c r="K81" s="58"/>
      <c r="L81" s="59"/>
      <c r="M81" s="59"/>
      <c r="N81" s="59"/>
      <c r="O81" s="59"/>
      <c r="P81" s="59"/>
      <c r="Q81" s="60"/>
      <c r="R81" s="84" t="s">
        <v>176</v>
      </c>
      <c r="S81" s="224"/>
    </row>
    <row r="82" spans="1:19" x14ac:dyDescent="0.25">
      <c r="A82" s="352"/>
      <c r="B82" s="353"/>
      <c r="C82" s="353"/>
      <c r="D82" s="353"/>
      <c r="E82" s="353"/>
      <c r="F82" s="353"/>
      <c r="G82" s="353"/>
      <c r="H82" s="353"/>
      <c r="I82" s="220"/>
      <c r="J82" s="350"/>
      <c r="K82" s="351"/>
      <c r="L82" s="351"/>
      <c r="M82" s="351"/>
      <c r="N82" s="351"/>
      <c r="O82" s="351"/>
      <c r="P82" s="351"/>
      <c r="Q82" s="351"/>
      <c r="R82" s="76"/>
      <c r="S82" s="223">
        <f>'YR 1'!S82</f>
        <v>0</v>
      </c>
    </row>
    <row r="83" spans="1:19" x14ac:dyDescent="0.25">
      <c r="A83" s="352"/>
      <c r="B83" s="353"/>
      <c r="C83" s="353"/>
      <c r="D83" s="353"/>
      <c r="E83" s="353"/>
      <c r="F83" s="353"/>
      <c r="G83" s="353"/>
      <c r="H83" s="353"/>
      <c r="I83" s="220"/>
      <c r="J83" s="350"/>
      <c r="K83" s="351"/>
      <c r="L83" s="351"/>
      <c r="M83" s="351"/>
      <c r="N83" s="351"/>
      <c r="O83" s="351"/>
      <c r="P83" s="351"/>
      <c r="Q83" s="351"/>
      <c r="R83" s="76"/>
      <c r="S83" s="223">
        <f>'YR 1'!S83</f>
        <v>0</v>
      </c>
    </row>
    <row r="84" spans="1:19" ht="16.5" thickBot="1" x14ac:dyDescent="0.3">
      <c r="A84" s="7"/>
      <c r="B84" s="8"/>
      <c r="C84" s="8"/>
      <c r="D84" s="8"/>
      <c r="E84" s="36" t="s">
        <v>12</v>
      </c>
      <c r="F84" s="207"/>
      <c r="G84" s="207"/>
      <c r="H84" s="207"/>
      <c r="I84" s="219">
        <f>SUM(I82:I83)</f>
        <v>0</v>
      </c>
      <c r="J84" s="1"/>
      <c r="K84" s="1"/>
      <c r="L84" s="1"/>
      <c r="M84" s="1"/>
      <c r="N84" s="36" t="s">
        <v>12</v>
      </c>
      <c r="O84" s="215"/>
      <c r="P84" s="215"/>
      <c r="Q84" s="215"/>
      <c r="R84" s="216">
        <f>SUM(R82:R83)</f>
        <v>0</v>
      </c>
      <c r="S84" s="225"/>
    </row>
    <row r="85" spans="1:19" ht="18.75" customHeight="1" x14ac:dyDescent="0.35">
      <c r="A85" s="378" t="s">
        <v>60</v>
      </c>
      <c r="B85" s="379"/>
      <c r="C85" s="379"/>
      <c r="D85" s="379"/>
      <c r="E85" s="379"/>
      <c r="F85" s="379"/>
      <c r="G85" s="379"/>
      <c r="H85" s="379"/>
      <c r="I85" s="379"/>
      <c r="J85" s="380" t="s">
        <v>60</v>
      </c>
      <c r="K85" s="381"/>
      <c r="L85" s="381"/>
      <c r="M85" s="381"/>
      <c r="N85" s="381"/>
      <c r="O85" s="381"/>
      <c r="P85" s="381"/>
      <c r="Q85" s="381"/>
      <c r="R85" s="381"/>
      <c r="S85" s="111"/>
    </row>
    <row r="86" spans="1:19" ht="18" customHeight="1" x14ac:dyDescent="0.35">
      <c r="A86" s="382" t="s">
        <v>6</v>
      </c>
      <c r="B86" s="383"/>
      <c r="C86" s="383"/>
      <c r="D86" s="383"/>
      <c r="E86" s="383"/>
      <c r="F86" s="383"/>
      <c r="G86" s="383"/>
      <c r="H86" s="383"/>
      <c r="I86" s="383"/>
      <c r="J86" s="384" t="s">
        <v>5</v>
      </c>
      <c r="K86" s="385"/>
      <c r="L86" s="385"/>
      <c r="M86" s="385"/>
      <c r="N86" s="385"/>
      <c r="O86" s="385"/>
      <c r="P86" s="385"/>
      <c r="Q86" s="385"/>
      <c r="R86" s="385"/>
      <c r="S86" s="116"/>
    </row>
    <row r="87" spans="1:19" ht="27.75" customHeight="1" x14ac:dyDescent="0.25">
      <c r="A87" s="96"/>
      <c r="B87" s="35" t="s">
        <v>28</v>
      </c>
      <c r="C87" s="208"/>
      <c r="D87" s="208"/>
      <c r="E87" s="209"/>
      <c r="F87" s="209"/>
      <c r="G87" s="48"/>
      <c r="H87" s="48"/>
      <c r="I87" s="48">
        <f>I84+I80+I73+I67+I63+I58+I53+I47+I41</f>
        <v>0</v>
      </c>
      <c r="J87" s="93"/>
      <c r="K87" s="35" t="s">
        <v>28</v>
      </c>
      <c r="L87" s="208"/>
      <c r="M87" s="208"/>
      <c r="N87" s="26"/>
      <c r="O87" s="26"/>
      <c r="P87" s="48"/>
      <c r="Q87" s="48"/>
      <c r="R87" s="48">
        <f>R73+R84+R80+R67+R63+R58+R53+R47+R41</f>
        <v>0</v>
      </c>
      <c r="S87" s="116"/>
    </row>
    <row r="88" spans="1:19" ht="13.5" customHeight="1" x14ac:dyDescent="0.25">
      <c r="A88" s="96"/>
      <c r="B88" s="35"/>
      <c r="C88" s="208"/>
      <c r="D88" s="208"/>
      <c r="E88" s="209"/>
      <c r="F88" s="209"/>
      <c r="G88" s="48"/>
      <c r="H88" s="48"/>
      <c r="I88" s="48"/>
      <c r="J88" s="93"/>
      <c r="K88" s="35"/>
      <c r="L88" s="208"/>
      <c r="M88" s="208"/>
      <c r="N88" s="26"/>
      <c r="O88" s="26"/>
      <c r="P88" s="48"/>
      <c r="Q88" s="48"/>
      <c r="R88" s="48"/>
      <c r="S88" s="116"/>
    </row>
    <row r="89" spans="1:19" x14ac:dyDescent="0.25">
      <c r="A89" s="97"/>
      <c r="B89" s="210" t="s">
        <v>30</v>
      </c>
      <c r="C89" s="210"/>
      <c r="D89" s="210"/>
      <c r="E89" s="210"/>
      <c r="F89" s="210"/>
      <c r="G89" s="210"/>
      <c r="H89" s="210"/>
      <c r="I89" s="48">
        <f>A100+I84+I73+I58+I53+I47+I41</f>
        <v>0</v>
      </c>
      <c r="J89" s="94"/>
      <c r="K89" s="210" t="s">
        <v>30</v>
      </c>
      <c r="L89" s="210"/>
      <c r="M89" s="210"/>
      <c r="N89" s="210"/>
      <c r="O89" s="210"/>
      <c r="P89" s="210"/>
      <c r="Q89" s="210"/>
      <c r="R89" s="48">
        <f>R73+J100+R84+R58+R53+R47+R41</f>
        <v>0</v>
      </c>
      <c r="S89" s="116"/>
    </row>
    <row r="90" spans="1:19" x14ac:dyDescent="0.25">
      <c r="A90" s="97"/>
      <c r="B90" s="211">
        <v>0.45</v>
      </c>
      <c r="C90" s="210" t="s">
        <v>32</v>
      </c>
      <c r="D90" s="210"/>
      <c r="E90" s="210"/>
      <c r="F90" s="210"/>
      <c r="G90" s="210"/>
      <c r="H90" s="210"/>
      <c r="I90" s="48">
        <f>I89*B90</f>
        <v>0</v>
      </c>
      <c r="J90" s="94"/>
      <c r="K90" s="211">
        <v>0.45</v>
      </c>
      <c r="L90" s="210" t="s">
        <v>32</v>
      </c>
      <c r="M90" s="210"/>
      <c r="N90" s="210"/>
      <c r="O90" s="210"/>
      <c r="P90" s="210"/>
      <c r="Q90" s="210"/>
      <c r="R90" s="48">
        <f>R89*K90</f>
        <v>0</v>
      </c>
      <c r="S90" s="116"/>
    </row>
    <row r="91" spans="1:19" x14ac:dyDescent="0.25">
      <c r="A91" s="97"/>
      <c r="B91" s="210"/>
      <c r="C91" s="210" t="s">
        <v>46</v>
      </c>
      <c r="D91" s="210"/>
      <c r="E91" s="210"/>
      <c r="F91" s="210"/>
      <c r="G91" s="210"/>
      <c r="H91" s="210"/>
      <c r="I91" s="26"/>
      <c r="J91" s="94"/>
      <c r="K91" s="210"/>
      <c r="L91" s="210"/>
      <c r="M91" s="210"/>
      <c r="N91" s="210"/>
      <c r="O91" s="210"/>
      <c r="P91" s="210"/>
      <c r="Q91" s="210"/>
      <c r="R91" s="26"/>
      <c r="S91" s="116"/>
    </row>
    <row r="92" spans="1:19" ht="16.5" thickBot="1" x14ac:dyDescent="0.3">
      <c r="A92" s="98"/>
      <c r="B92" s="212" t="s">
        <v>31</v>
      </c>
      <c r="C92" s="212"/>
      <c r="D92" s="212"/>
      <c r="E92" s="212"/>
      <c r="F92" s="213"/>
      <c r="G92" s="213"/>
      <c r="H92" s="213"/>
      <c r="I92" s="214">
        <f>I90+I87</f>
        <v>0</v>
      </c>
      <c r="J92" s="95"/>
      <c r="K92" s="212" t="s">
        <v>31</v>
      </c>
      <c r="L92" s="213"/>
      <c r="M92" s="213"/>
      <c r="N92" s="213"/>
      <c r="O92" s="213"/>
      <c r="P92" s="213"/>
      <c r="Q92" s="213"/>
      <c r="R92" s="214">
        <f>R90+R87</f>
        <v>0</v>
      </c>
      <c r="S92" s="112"/>
    </row>
    <row r="95" spans="1:19" hidden="1" x14ac:dyDescent="0.25">
      <c r="A95" s="335">
        <f>IF(I75+'YR 1'!A95+'YR 2'!A95+'YR 3'!A95+'YR 4'!A95&gt;=50000,50000-('YR 1'!A95+'YR 2'!A95+'YR 3'!A95+'YR 4'!A95),'YR 5'!I75)</f>
        <v>0</v>
      </c>
      <c r="J95" s="335">
        <f>IF(R75+'YR 1'!J95+'YR 2'!J95+'YR 3'!J95+'YR 4'!J95&gt;=50000,50000-('YR 1'!J95+'YR 2'!J95+'YR 3'!J95+'YR 4'!J95),'YR 5'!R75)</f>
        <v>0</v>
      </c>
    </row>
    <row r="96" spans="1:19" hidden="1" x14ac:dyDescent="0.25">
      <c r="A96" s="335">
        <f>IF(I76+'YR 1'!A96+'YR 2'!A96+'YR 3'!A96+'YR 4'!A96&gt;=50000,50000-('YR 1'!A96+'YR 2'!A96+'YR 3'!A96+'YR 4'!A96),'YR 5'!I76)</f>
        <v>0</v>
      </c>
      <c r="J96" s="335">
        <f>IF(R76+'YR 1'!J96+'YR 2'!J96+'YR 3'!J96+'YR 4'!J96&gt;=50000,50000-('YR 1'!J96+'YR 2'!J96+'YR 3'!J96+'YR 4'!J96),'YR 5'!R76)</f>
        <v>0</v>
      </c>
    </row>
    <row r="97" spans="1:10" hidden="1" x14ac:dyDescent="0.25">
      <c r="A97" s="335">
        <f>IF(I77+'YR 1'!A97+'YR 2'!A97+'YR 3'!A97+'YR 4'!A97&gt;=50000,50000-('YR 1'!A97+'YR 2'!A97+'YR 3'!A97+'YR 4'!A97),'YR 5'!I77)</f>
        <v>0</v>
      </c>
      <c r="J97" s="335">
        <f>IF(R77+'YR 1'!J97+'YR 2'!J97+'YR 3'!J97+'YR 4'!J97&gt;=50000,50000-('YR 1'!J97+'YR 2'!J97+'YR 3'!J97+'YR 4'!J97),'YR 5'!R77)</f>
        <v>0</v>
      </c>
    </row>
    <row r="98" spans="1:10" hidden="1" x14ac:dyDescent="0.25">
      <c r="A98" s="335">
        <f>IF(I78+'YR 1'!A98+'YR 2'!A98+'YR 3'!A98+'YR 4'!A98&gt;=50000,50000-('YR 1'!A98+'YR 2'!A98+'YR 3'!A98+'YR 4'!A98),'YR 5'!I78)</f>
        <v>0</v>
      </c>
      <c r="J98" s="335">
        <f>IF(R78+'YR 1'!J98+'YR 2'!J98+'YR 3'!J98+'YR 4'!J98&gt;=50000,50000-('YR 1'!J98+'YR 2'!J98+'YR 3'!J98+'YR 4'!J98),'YR 5'!R78)</f>
        <v>0</v>
      </c>
    </row>
    <row r="99" spans="1:10" hidden="1" x14ac:dyDescent="0.25">
      <c r="A99" s="335">
        <f>IF(I79+'YR 1'!A99+'YR 2'!A99+'YR 3'!A99+'YR 4'!A99&gt;=50000,50000-('YR 1'!A99+'YR 2'!A99+'YR 3'!A99+'YR 4'!A99),'YR 5'!I79)</f>
        <v>0</v>
      </c>
      <c r="J99" s="335">
        <f>IF(R79+'YR 1'!J99+'YR 2'!J99+'YR 3'!J99+'YR 4'!J99&gt;=50000,50000-('YR 1'!J99+'YR 2'!J99+'YR 3'!J99+'YR 4'!J99),'YR 5'!R79)</f>
        <v>0</v>
      </c>
    </row>
    <row r="100" spans="1:10" hidden="1" x14ac:dyDescent="0.25">
      <c r="A100" s="1">
        <f>A95+A96+A97+A98+A99</f>
        <v>0</v>
      </c>
      <c r="J100" s="1">
        <f>J95+J96+J97+J98+J99</f>
        <v>0</v>
      </c>
    </row>
  </sheetData>
  <mergeCells count="111">
    <mergeCell ref="R26:R27"/>
    <mergeCell ref="A34:B34"/>
    <mergeCell ref="C34:C35"/>
    <mergeCell ref="E34:E35"/>
    <mergeCell ref="F34:F35"/>
    <mergeCell ref="G34:G35"/>
    <mergeCell ref="R34:R35"/>
    <mergeCell ref="A26:B26"/>
    <mergeCell ref="C26:C27"/>
    <mergeCell ref="E26:E27"/>
    <mergeCell ref="F26:F27"/>
    <mergeCell ref="G26:G27"/>
    <mergeCell ref="I26:I27"/>
    <mergeCell ref="J26:K26"/>
    <mergeCell ref="L26:L27"/>
    <mergeCell ref="N26:N27"/>
    <mergeCell ref="O26:O27"/>
    <mergeCell ref="P26:P27"/>
    <mergeCell ref="A1:I1"/>
    <mergeCell ref="J1:R1"/>
    <mergeCell ref="A2:I2"/>
    <mergeCell ref="J2:R2"/>
    <mergeCell ref="A4:B4"/>
    <mergeCell ref="C4:C5"/>
    <mergeCell ref="E4:E5"/>
    <mergeCell ref="F4:F5"/>
    <mergeCell ref="G4:G5"/>
    <mergeCell ref="I4:I5"/>
    <mergeCell ref="S4:S5"/>
    <mergeCell ref="A16:B16"/>
    <mergeCell ref="C16:C17"/>
    <mergeCell ref="E16:E17"/>
    <mergeCell ref="F16:F17"/>
    <mergeCell ref="G16:G17"/>
    <mergeCell ref="I16:I17"/>
    <mergeCell ref="J16:K16"/>
    <mergeCell ref="L16:L17"/>
    <mergeCell ref="N16:N17"/>
    <mergeCell ref="J4:K4"/>
    <mergeCell ref="L4:L5"/>
    <mergeCell ref="N4:N5"/>
    <mergeCell ref="O4:O5"/>
    <mergeCell ref="P4:P5"/>
    <mergeCell ref="R4:R5"/>
    <mergeCell ref="O16:O17"/>
    <mergeCell ref="P16:P17"/>
    <mergeCell ref="R16:R17"/>
    <mergeCell ref="A45:H45"/>
    <mergeCell ref="J45:Q45"/>
    <mergeCell ref="I34:I35"/>
    <mergeCell ref="J34:K34"/>
    <mergeCell ref="L34:L35"/>
    <mergeCell ref="N34:N35"/>
    <mergeCell ref="O34:O35"/>
    <mergeCell ref="P34:P35"/>
    <mergeCell ref="A49:H49"/>
    <mergeCell ref="J49:Q49"/>
    <mergeCell ref="A43:H43"/>
    <mergeCell ref="J43:Q43"/>
    <mergeCell ref="A44:H44"/>
    <mergeCell ref="J44:Q44"/>
    <mergeCell ref="A50:H50"/>
    <mergeCell ref="J50:Q50"/>
    <mergeCell ref="A46:H46"/>
    <mergeCell ref="J46:Q46"/>
    <mergeCell ref="A55:H55"/>
    <mergeCell ref="J55:Q55"/>
    <mergeCell ref="A51:H51"/>
    <mergeCell ref="J51:Q51"/>
    <mergeCell ref="A56:H56"/>
    <mergeCell ref="J56:Q56"/>
    <mergeCell ref="A57:H57"/>
    <mergeCell ref="J57:Q57"/>
    <mergeCell ref="A52:H52"/>
    <mergeCell ref="J52:Q52"/>
    <mergeCell ref="J72:Q72"/>
    <mergeCell ref="A72:H72"/>
    <mergeCell ref="A62:H62"/>
    <mergeCell ref="J62:Q62"/>
    <mergeCell ref="A66:H66"/>
    <mergeCell ref="J66:Q66"/>
    <mergeCell ref="A70:H70"/>
    <mergeCell ref="J70:Q70"/>
    <mergeCell ref="J71:Q71"/>
    <mergeCell ref="A71:H71"/>
    <mergeCell ref="A60:H60"/>
    <mergeCell ref="J60:Q60"/>
    <mergeCell ref="A61:H61"/>
    <mergeCell ref="J61:Q61"/>
    <mergeCell ref="A65:H65"/>
    <mergeCell ref="J65:Q65"/>
    <mergeCell ref="A69:H69"/>
    <mergeCell ref="J69:Q69"/>
    <mergeCell ref="A76:H76"/>
    <mergeCell ref="J76:Q76"/>
    <mergeCell ref="A86:I86"/>
    <mergeCell ref="J86:R86"/>
    <mergeCell ref="A83:H83"/>
    <mergeCell ref="J83:Q83"/>
    <mergeCell ref="A85:I85"/>
    <mergeCell ref="J85:R85"/>
    <mergeCell ref="A75:H75"/>
    <mergeCell ref="J75:Q75"/>
    <mergeCell ref="A82:H82"/>
    <mergeCell ref="J82:Q82"/>
    <mergeCell ref="A77:H77"/>
    <mergeCell ref="J77:Q77"/>
    <mergeCell ref="A78:H78"/>
    <mergeCell ref="J78:Q78"/>
    <mergeCell ref="A79:H79"/>
    <mergeCell ref="J79:Q79"/>
  </mergeCells>
  <printOptions horizontalCentered="1"/>
  <pageMargins left="0.7" right="0.7" top="0.75" bottom="0.75" header="0.3" footer="0.3"/>
  <pageSetup scale="90" orientation="portrait" r:id="rId1"/>
  <headerFooter>
    <oddHeader xml:space="preserve">&amp;CYear 5
</oddHeader>
  </headerFooter>
  <colBreaks count="1" manualBreakCount="1">
    <brk id="9" max="1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6"/>
  <sheetViews>
    <sheetView zoomScaleNormal="100" workbookViewId="0">
      <selection sqref="A1:E1"/>
    </sheetView>
  </sheetViews>
  <sheetFormatPr defaultColWidth="10.140625" defaultRowHeight="15.75" x14ac:dyDescent="0.25"/>
  <cols>
    <col min="1" max="1" width="5.140625" style="118" customWidth="1"/>
    <col min="2" max="2" width="19.140625" style="118" customWidth="1"/>
    <col min="3" max="3" width="11.42578125" style="120" customWidth="1"/>
    <col min="4" max="4" width="15.42578125" style="120" customWidth="1"/>
    <col min="5" max="5" width="16.85546875" style="120" customWidth="1"/>
    <col min="6" max="6" width="4.140625" style="118" customWidth="1"/>
    <col min="7" max="7" width="17.140625" style="118" customWidth="1"/>
    <col min="8" max="8" width="12.7109375" style="118" customWidth="1"/>
    <col min="9" max="9" width="16.42578125" style="118" customWidth="1"/>
    <col min="10" max="10" width="19.5703125" style="118" customWidth="1"/>
    <col min="11" max="251" width="10.140625" style="118"/>
    <col min="252" max="252" width="5.140625" style="118" customWidth="1"/>
    <col min="253" max="253" width="22.85546875" style="118" customWidth="1"/>
    <col min="254" max="254" width="16.5703125" style="118" customWidth="1"/>
    <col min="255" max="255" width="10.140625" style="118"/>
    <col min="256" max="256" width="15.28515625" style="118" customWidth="1"/>
    <col min="257" max="257" width="17.85546875" style="118" customWidth="1"/>
    <col min="258" max="258" width="19.28515625" style="118" customWidth="1"/>
    <col min="259" max="259" width="9.5703125" style="118" customWidth="1"/>
    <col min="260" max="260" width="21.85546875" style="118" customWidth="1"/>
    <col min="261" max="507" width="10.140625" style="118"/>
    <col min="508" max="508" width="5.140625" style="118" customWidth="1"/>
    <col min="509" max="509" width="22.85546875" style="118" customWidth="1"/>
    <col min="510" max="510" width="16.5703125" style="118" customWidth="1"/>
    <col min="511" max="511" width="10.140625" style="118"/>
    <col min="512" max="512" width="15.28515625" style="118" customWidth="1"/>
    <col min="513" max="513" width="17.85546875" style="118" customWidth="1"/>
    <col min="514" max="514" width="19.28515625" style="118" customWidth="1"/>
    <col min="515" max="515" width="9.5703125" style="118" customWidth="1"/>
    <col min="516" max="516" width="21.85546875" style="118" customWidth="1"/>
    <col min="517" max="763" width="10.140625" style="118"/>
    <col min="764" max="764" width="5.140625" style="118" customWidth="1"/>
    <col min="765" max="765" width="22.85546875" style="118" customWidth="1"/>
    <col min="766" max="766" width="16.5703125" style="118" customWidth="1"/>
    <col min="767" max="767" width="10.140625" style="118"/>
    <col min="768" max="768" width="15.28515625" style="118" customWidth="1"/>
    <col min="769" max="769" width="17.85546875" style="118" customWidth="1"/>
    <col min="770" max="770" width="19.28515625" style="118" customWidth="1"/>
    <col min="771" max="771" width="9.5703125" style="118" customWidth="1"/>
    <col min="772" max="772" width="21.85546875" style="118" customWidth="1"/>
    <col min="773" max="1019" width="10.140625" style="118"/>
    <col min="1020" max="1020" width="5.140625" style="118" customWidth="1"/>
    <col min="1021" max="1021" width="22.85546875" style="118" customWidth="1"/>
    <col min="1022" max="1022" width="16.5703125" style="118" customWidth="1"/>
    <col min="1023" max="1023" width="10.140625" style="118"/>
    <col min="1024" max="1024" width="15.28515625" style="118" customWidth="1"/>
    <col min="1025" max="1025" width="17.85546875" style="118" customWidth="1"/>
    <col min="1026" max="1026" width="19.28515625" style="118" customWidth="1"/>
    <col min="1027" max="1027" width="9.5703125" style="118" customWidth="1"/>
    <col min="1028" max="1028" width="21.85546875" style="118" customWidth="1"/>
    <col min="1029" max="1275" width="10.140625" style="118"/>
    <col min="1276" max="1276" width="5.140625" style="118" customWidth="1"/>
    <col min="1277" max="1277" width="22.85546875" style="118" customWidth="1"/>
    <col min="1278" max="1278" width="16.5703125" style="118" customWidth="1"/>
    <col min="1279" max="1279" width="10.140625" style="118"/>
    <col min="1280" max="1280" width="15.28515625" style="118" customWidth="1"/>
    <col min="1281" max="1281" width="17.85546875" style="118" customWidth="1"/>
    <col min="1282" max="1282" width="19.28515625" style="118" customWidth="1"/>
    <col min="1283" max="1283" width="9.5703125" style="118" customWidth="1"/>
    <col min="1284" max="1284" width="21.85546875" style="118" customWidth="1"/>
    <col min="1285" max="1531" width="10.140625" style="118"/>
    <col min="1532" max="1532" width="5.140625" style="118" customWidth="1"/>
    <col min="1533" max="1533" width="22.85546875" style="118" customWidth="1"/>
    <col min="1534" max="1534" width="16.5703125" style="118" customWidth="1"/>
    <col min="1535" max="1535" width="10.140625" style="118"/>
    <col min="1536" max="1536" width="15.28515625" style="118" customWidth="1"/>
    <col min="1537" max="1537" width="17.85546875" style="118" customWidth="1"/>
    <col min="1538" max="1538" width="19.28515625" style="118" customWidth="1"/>
    <col min="1539" max="1539" width="9.5703125" style="118" customWidth="1"/>
    <col min="1540" max="1540" width="21.85546875" style="118" customWidth="1"/>
    <col min="1541" max="1787" width="10.140625" style="118"/>
    <col min="1788" max="1788" width="5.140625" style="118" customWidth="1"/>
    <col min="1789" max="1789" width="22.85546875" style="118" customWidth="1"/>
    <col min="1790" max="1790" width="16.5703125" style="118" customWidth="1"/>
    <col min="1791" max="1791" width="10.140625" style="118"/>
    <col min="1792" max="1792" width="15.28515625" style="118" customWidth="1"/>
    <col min="1793" max="1793" width="17.85546875" style="118" customWidth="1"/>
    <col min="1794" max="1794" width="19.28515625" style="118" customWidth="1"/>
    <col min="1795" max="1795" width="9.5703125" style="118" customWidth="1"/>
    <col min="1796" max="1796" width="21.85546875" style="118" customWidth="1"/>
    <col min="1797" max="2043" width="10.140625" style="118"/>
    <col min="2044" max="2044" width="5.140625" style="118" customWidth="1"/>
    <col min="2045" max="2045" width="22.85546875" style="118" customWidth="1"/>
    <col min="2046" max="2046" width="16.5703125" style="118" customWidth="1"/>
    <col min="2047" max="2047" width="10.140625" style="118"/>
    <col min="2048" max="2048" width="15.28515625" style="118" customWidth="1"/>
    <col min="2049" max="2049" width="17.85546875" style="118" customWidth="1"/>
    <col min="2050" max="2050" width="19.28515625" style="118" customWidth="1"/>
    <col min="2051" max="2051" width="9.5703125" style="118" customWidth="1"/>
    <col min="2052" max="2052" width="21.85546875" style="118" customWidth="1"/>
    <col min="2053" max="2299" width="10.140625" style="118"/>
    <col min="2300" max="2300" width="5.140625" style="118" customWidth="1"/>
    <col min="2301" max="2301" width="22.85546875" style="118" customWidth="1"/>
    <col min="2302" max="2302" width="16.5703125" style="118" customWidth="1"/>
    <col min="2303" max="2303" width="10.140625" style="118"/>
    <col min="2304" max="2304" width="15.28515625" style="118" customWidth="1"/>
    <col min="2305" max="2305" width="17.85546875" style="118" customWidth="1"/>
    <col min="2306" max="2306" width="19.28515625" style="118" customWidth="1"/>
    <col min="2307" max="2307" width="9.5703125" style="118" customWidth="1"/>
    <col min="2308" max="2308" width="21.85546875" style="118" customWidth="1"/>
    <col min="2309" max="2555" width="10.140625" style="118"/>
    <col min="2556" max="2556" width="5.140625" style="118" customWidth="1"/>
    <col min="2557" max="2557" width="22.85546875" style="118" customWidth="1"/>
    <col min="2558" max="2558" width="16.5703125" style="118" customWidth="1"/>
    <col min="2559" max="2559" width="10.140625" style="118"/>
    <col min="2560" max="2560" width="15.28515625" style="118" customWidth="1"/>
    <col min="2561" max="2561" width="17.85546875" style="118" customWidth="1"/>
    <col min="2562" max="2562" width="19.28515625" style="118" customWidth="1"/>
    <col min="2563" max="2563" width="9.5703125" style="118" customWidth="1"/>
    <col min="2564" max="2564" width="21.85546875" style="118" customWidth="1"/>
    <col min="2565" max="2811" width="10.140625" style="118"/>
    <col min="2812" max="2812" width="5.140625" style="118" customWidth="1"/>
    <col min="2813" max="2813" width="22.85546875" style="118" customWidth="1"/>
    <col min="2814" max="2814" width="16.5703125" style="118" customWidth="1"/>
    <col min="2815" max="2815" width="10.140625" style="118"/>
    <col min="2816" max="2816" width="15.28515625" style="118" customWidth="1"/>
    <col min="2817" max="2817" width="17.85546875" style="118" customWidth="1"/>
    <col min="2818" max="2818" width="19.28515625" style="118" customWidth="1"/>
    <col min="2819" max="2819" width="9.5703125" style="118" customWidth="1"/>
    <col min="2820" max="2820" width="21.85546875" style="118" customWidth="1"/>
    <col min="2821" max="3067" width="10.140625" style="118"/>
    <col min="3068" max="3068" width="5.140625" style="118" customWidth="1"/>
    <col min="3069" max="3069" width="22.85546875" style="118" customWidth="1"/>
    <col min="3070" max="3070" width="16.5703125" style="118" customWidth="1"/>
    <col min="3071" max="3071" width="10.140625" style="118"/>
    <col min="3072" max="3072" width="15.28515625" style="118" customWidth="1"/>
    <col min="3073" max="3073" width="17.85546875" style="118" customWidth="1"/>
    <col min="3074" max="3074" width="19.28515625" style="118" customWidth="1"/>
    <col min="3075" max="3075" width="9.5703125" style="118" customWidth="1"/>
    <col min="3076" max="3076" width="21.85546875" style="118" customWidth="1"/>
    <col min="3077" max="3323" width="10.140625" style="118"/>
    <col min="3324" max="3324" width="5.140625" style="118" customWidth="1"/>
    <col min="3325" max="3325" width="22.85546875" style="118" customWidth="1"/>
    <col min="3326" max="3326" width="16.5703125" style="118" customWidth="1"/>
    <col min="3327" max="3327" width="10.140625" style="118"/>
    <col min="3328" max="3328" width="15.28515625" style="118" customWidth="1"/>
    <col min="3329" max="3329" width="17.85546875" style="118" customWidth="1"/>
    <col min="3330" max="3330" width="19.28515625" style="118" customWidth="1"/>
    <col min="3331" max="3331" width="9.5703125" style="118" customWidth="1"/>
    <col min="3332" max="3332" width="21.85546875" style="118" customWidth="1"/>
    <col min="3333" max="3579" width="10.140625" style="118"/>
    <col min="3580" max="3580" width="5.140625" style="118" customWidth="1"/>
    <col min="3581" max="3581" width="22.85546875" style="118" customWidth="1"/>
    <col min="3582" max="3582" width="16.5703125" style="118" customWidth="1"/>
    <col min="3583" max="3583" width="10.140625" style="118"/>
    <col min="3584" max="3584" width="15.28515625" style="118" customWidth="1"/>
    <col min="3585" max="3585" width="17.85546875" style="118" customWidth="1"/>
    <col min="3586" max="3586" width="19.28515625" style="118" customWidth="1"/>
    <col min="3587" max="3587" width="9.5703125" style="118" customWidth="1"/>
    <col min="3588" max="3588" width="21.85546875" style="118" customWidth="1"/>
    <col min="3589" max="3835" width="10.140625" style="118"/>
    <col min="3836" max="3836" width="5.140625" style="118" customWidth="1"/>
    <col min="3837" max="3837" width="22.85546875" style="118" customWidth="1"/>
    <col min="3838" max="3838" width="16.5703125" style="118" customWidth="1"/>
    <col min="3839" max="3839" width="10.140625" style="118"/>
    <col min="3840" max="3840" width="15.28515625" style="118" customWidth="1"/>
    <col min="3841" max="3841" width="17.85546875" style="118" customWidth="1"/>
    <col min="3842" max="3842" width="19.28515625" style="118" customWidth="1"/>
    <col min="3843" max="3843" width="9.5703125" style="118" customWidth="1"/>
    <col min="3844" max="3844" width="21.85546875" style="118" customWidth="1"/>
    <col min="3845" max="4091" width="10.140625" style="118"/>
    <col min="4092" max="4092" width="5.140625" style="118" customWidth="1"/>
    <col min="4093" max="4093" width="22.85546875" style="118" customWidth="1"/>
    <col min="4094" max="4094" width="16.5703125" style="118" customWidth="1"/>
    <col min="4095" max="4095" width="10.140625" style="118"/>
    <col min="4096" max="4096" width="15.28515625" style="118" customWidth="1"/>
    <col min="4097" max="4097" width="17.85546875" style="118" customWidth="1"/>
    <col min="4098" max="4098" width="19.28515625" style="118" customWidth="1"/>
    <col min="4099" max="4099" width="9.5703125" style="118" customWidth="1"/>
    <col min="4100" max="4100" width="21.85546875" style="118" customWidth="1"/>
    <col min="4101" max="4347" width="10.140625" style="118"/>
    <col min="4348" max="4348" width="5.140625" style="118" customWidth="1"/>
    <col min="4349" max="4349" width="22.85546875" style="118" customWidth="1"/>
    <col min="4350" max="4350" width="16.5703125" style="118" customWidth="1"/>
    <col min="4351" max="4351" width="10.140625" style="118"/>
    <col min="4352" max="4352" width="15.28515625" style="118" customWidth="1"/>
    <col min="4353" max="4353" width="17.85546875" style="118" customWidth="1"/>
    <col min="4354" max="4354" width="19.28515625" style="118" customWidth="1"/>
    <col min="4355" max="4355" width="9.5703125" style="118" customWidth="1"/>
    <col min="4356" max="4356" width="21.85546875" style="118" customWidth="1"/>
    <col min="4357" max="4603" width="10.140625" style="118"/>
    <col min="4604" max="4604" width="5.140625" style="118" customWidth="1"/>
    <col min="4605" max="4605" width="22.85546875" style="118" customWidth="1"/>
    <col min="4606" max="4606" width="16.5703125" style="118" customWidth="1"/>
    <col min="4607" max="4607" width="10.140625" style="118"/>
    <col min="4608" max="4608" width="15.28515625" style="118" customWidth="1"/>
    <col min="4609" max="4609" width="17.85546875" style="118" customWidth="1"/>
    <col min="4610" max="4610" width="19.28515625" style="118" customWidth="1"/>
    <col min="4611" max="4611" width="9.5703125" style="118" customWidth="1"/>
    <col min="4612" max="4612" width="21.85546875" style="118" customWidth="1"/>
    <col min="4613" max="4859" width="10.140625" style="118"/>
    <col min="4860" max="4860" width="5.140625" style="118" customWidth="1"/>
    <col min="4861" max="4861" width="22.85546875" style="118" customWidth="1"/>
    <col min="4862" max="4862" width="16.5703125" style="118" customWidth="1"/>
    <col min="4863" max="4863" width="10.140625" style="118"/>
    <col min="4864" max="4864" width="15.28515625" style="118" customWidth="1"/>
    <col min="4865" max="4865" width="17.85546875" style="118" customWidth="1"/>
    <col min="4866" max="4866" width="19.28515625" style="118" customWidth="1"/>
    <col min="4867" max="4867" width="9.5703125" style="118" customWidth="1"/>
    <col min="4868" max="4868" width="21.85546875" style="118" customWidth="1"/>
    <col min="4869" max="5115" width="10.140625" style="118"/>
    <col min="5116" max="5116" width="5.140625" style="118" customWidth="1"/>
    <col min="5117" max="5117" width="22.85546875" style="118" customWidth="1"/>
    <col min="5118" max="5118" width="16.5703125" style="118" customWidth="1"/>
    <col min="5119" max="5119" width="10.140625" style="118"/>
    <col min="5120" max="5120" width="15.28515625" style="118" customWidth="1"/>
    <col min="5121" max="5121" width="17.85546875" style="118" customWidth="1"/>
    <col min="5122" max="5122" width="19.28515625" style="118" customWidth="1"/>
    <col min="5123" max="5123" width="9.5703125" style="118" customWidth="1"/>
    <col min="5124" max="5124" width="21.85546875" style="118" customWidth="1"/>
    <col min="5125" max="5371" width="10.140625" style="118"/>
    <col min="5372" max="5372" width="5.140625" style="118" customWidth="1"/>
    <col min="5373" max="5373" width="22.85546875" style="118" customWidth="1"/>
    <col min="5374" max="5374" width="16.5703125" style="118" customWidth="1"/>
    <col min="5375" max="5375" width="10.140625" style="118"/>
    <col min="5376" max="5376" width="15.28515625" style="118" customWidth="1"/>
    <col min="5377" max="5377" width="17.85546875" style="118" customWidth="1"/>
    <col min="5378" max="5378" width="19.28515625" style="118" customWidth="1"/>
    <col min="5379" max="5379" width="9.5703125" style="118" customWidth="1"/>
    <col min="5380" max="5380" width="21.85546875" style="118" customWidth="1"/>
    <col min="5381" max="5627" width="10.140625" style="118"/>
    <col min="5628" max="5628" width="5.140625" style="118" customWidth="1"/>
    <col min="5629" max="5629" width="22.85546875" style="118" customWidth="1"/>
    <col min="5630" max="5630" width="16.5703125" style="118" customWidth="1"/>
    <col min="5631" max="5631" width="10.140625" style="118"/>
    <col min="5632" max="5632" width="15.28515625" style="118" customWidth="1"/>
    <col min="5633" max="5633" width="17.85546875" style="118" customWidth="1"/>
    <col min="5634" max="5634" width="19.28515625" style="118" customWidth="1"/>
    <col min="5635" max="5635" width="9.5703125" style="118" customWidth="1"/>
    <col min="5636" max="5636" width="21.85546875" style="118" customWidth="1"/>
    <col min="5637" max="5883" width="10.140625" style="118"/>
    <col min="5884" max="5884" width="5.140625" style="118" customWidth="1"/>
    <col min="5885" max="5885" width="22.85546875" style="118" customWidth="1"/>
    <col min="5886" max="5886" width="16.5703125" style="118" customWidth="1"/>
    <col min="5887" max="5887" width="10.140625" style="118"/>
    <col min="5888" max="5888" width="15.28515625" style="118" customWidth="1"/>
    <col min="5889" max="5889" width="17.85546875" style="118" customWidth="1"/>
    <col min="5890" max="5890" width="19.28515625" style="118" customWidth="1"/>
    <col min="5891" max="5891" width="9.5703125" style="118" customWidth="1"/>
    <col min="5892" max="5892" width="21.85546875" style="118" customWidth="1"/>
    <col min="5893" max="6139" width="10.140625" style="118"/>
    <col min="6140" max="6140" width="5.140625" style="118" customWidth="1"/>
    <col min="6141" max="6141" width="22.85546875" style="118" customWidth="1"/>
    <col min="6142" max="6142" width="16.5703125" style="118" customWidth="1"/>
    <col min="6143" max="6143" width="10.140625" style="118"/>
    <col min="6144" max="6144" width="15.28515625" style="118" customWidth="1"/>
    <col min="6145" max="6145" width="17.85546875" style="118" customWidth="1"/>
    <col min="6146" max="6146" width="19.28515625" style="118" customWidth="1"/>
    <col min="6147" max="6147" width="9.5703125" style="118" customWidth="1"/>
    <col min="6148" max="6148" width="21.85546875" style="118" customWidth="1"/>
    <col min="6149" max="6395" width="10.140625" style="118"/>
    <col min="6396" max="6396" width="5.140625" style="118" customWidth="1"/>
    <col min="6397" max="6397" width="22.85546875" style="118" customWidth="1"/>
    <col min="6398" max="6398" width="16.5703125" style="118" customWidth="1"/>
    <col min="6399" max="6399" width="10.140625" style="118"/>
    <col min="6400" max="6400" width="15.28515625" style="118" customWidth="1"/>
    <col min="6401" max="6401" width="17.85546875" style="118" customWidth="1"/>
    <col min="6402" max="6402" width="19.28515625" style="118" customWidth="1"/>
    <col min="6403" max="6403" width="9.5703125" style="118" customWidth="1"/>
    <col min="6404" max="6404" width="21.85546875" style="118" customWidth="1"/>
    <col min="6405" max="6651" width="10.140625" style="118"/>
    <col min="6652" max="6652" width="5.140625" style="118" customWidth="1"/>
    <col min="6653" max="6653" width="22.85546875" style="118" customWidth="1"/>
    <col min="6654" max="6654" width="16.5703125" style="118" customWidth="1"/>
    <col min="6655" max="6655" width="10.140625" style="118"/>
    <col min="6656" max="6656" width="15.28515625" style="118" customWidth="1"/>
    <col min="6657" max="6657" width="17.85546875" style="118" customWidth="1"/>
    <col min="6658" max="6658" width="19.28515625" style="118" customWidth="1"/>
    <col min="6659" max="6659" width="9.5703125" style="118" customWidth="1"/>
    <col min="6660" max="6660" width="21.85546875" style="118" customWidth="1"/>
    <col min="6661" max="6907" width="10.140625" style="118"/>
    <col min="6908" max="6908" width="5.140625" style="118" customWidth="1"/>
    <col min="6909" max="6909" width="22.85546875" style="118" customWidth="1"/>
    <col min="6910" max="6910" width="16.5703125" style="118" customWidth="1"/>
    <col min="6911" max="6911" width="10.140625" style="118"/>
    <col min="6912" max="6912" width="15.28515625" style="118" customWidth="1"/>
    <col min="6913" max="6913" width="17.85546875" style="118" customWidth="1"/>
    <col min="6914" max="6914" width="19.28515625" style="118" customWidth="1"/>
    <col min="6915" max="6915" width="9.5703125" style="118" customWidth="1"/>
    <col min="6916" max="6916" width="21.85546875" style="118" customWidth="1"/>
    <col min="6917" max="7163" width="10.140625" style="118"/>
    <col min="7164" max="7164" width="5.140625" style="118" customWidth="1"/>
    <col min="7165" max="7165" width="22.85546875" style="118" customWidth="1"/>
    <col min="7166" max="7166" width="16.5703125" style="118" customWidth="1"/>
    <col min="7167" max="7167" width="10.140625" style="118"/>
    <col min="7168" max="7168" width="15.28515625" style="118" customWidth="1"/>
    <col min="7169" max="7169" width="17.85546875" style="118" customWidth="1"/>
    <col min="7170" max="7170" width="19.28515625" style="118" customWidth="1"/>
    <col min="7171" max="7171" width="9.5703125" style="118" customWidth="1"/>
    <col min="7172" max="7172" width="21.85546875" style="118" customWidth="1"/>
    <col min="7173" max="7419" width="10.140625" style="118"/>
    <col min="7420" max="7420" width="5.140625" style="118" customWidth="1"/>
    <col min="7421" max="7421" width="22.85546875" style="118" customWidth="1"/>
    <col min="7422" max="7422" width="16.5703125" style="118" customWidth="1"/>
    <col min="7423" max="7423" width="10.140625" style="118"/>
    <col min="7424" max="7424" width="15.28515625" style="118" customWidth="1"/>
    <col min="7425" max="7425" width="17.85546875" style="118" customWidth="1"/>
    <col min="7426" max="7426" width="19.28515625" style="118" customWidth="1"/>
    <col min="7427" max="7427" width="9.5703125" style="118" customWidth="1"/>
    <col min="7428" max="7428" width="21.85546875" style="118" customWidth="1"/>
    <col min="7429" max="7675" width="10.140625" style="118"/>
    <col min="7676" max="7676" width="5.140625" style="118" customWidth="1"/>
    <col min="7677" max="7677" width="22.85546875" style="118" customWidth="1"/>
    <col min="7678" max="7678" width="16.5703125" style="118" customWidth="1"/>
    <col min="7679" max="7679" width="10.140625" style="118"/>
    <col min="7680" max="7680" width="15.28515625" style="118" customWidth="1"/>
    <col min="7681" max="7681" width="17.85546875" style="118" customWidth="1"/>
    <col min="7682" max="7682" width="19.28515625" style="118" customWidth="1"/>
    <col min="7683" max="7683" width="9.5703125" style="118" customWidth="1"/>
    <col min="7684" max="7684" width="21.85546875" style="118" customWidth="1"/>
    <col min="7685" max="7931" width="10.140625" style="118"/>
    <col min="7932" max="7932" width="5.140625" style="118" customWidth="1"/>
    <col min="7933" max="7933" width="22.85546875" style="118" customWidth="1"/>
    <col min="7934" max="7934" width="16.5703125" style="118" customWidth="1"/>
    <col min="7935" max="7935" width="10.140625" style="118"/>
    <col min="7936" max="7936" width="15.28515625" style="118" customWidth="1"/>
    <col min="7937" max="7937" width="17.85546875" style="118" customWidth="1"/>
    <col min="7938" max="7938" width="19.28515625" style="118" customWidth="1"/>
    <col min="7939" max="7939" width="9.5703125" style="118" customWidth="1"/>
    <col min="7940" max="7940" width="21.85546875" style="118" customWidth="1"/>
    <col min="7941" max="8187" width="10.140625" style="118"/>
    <col min="8188" max="8188" width="5.140625" style="118" customWidth="1"/>
    <col min="8189" max="8189" width="22.85546875" style="118" customWidth="1"/>
    <col min="8190" max="8190" width="16.5703125" style="118" customWidth="1"/>
    <col min="8191" max="8191" width="10.140625" style="118"/>
    <col min="8192" max="8192" width="15.28515625" style="118" customWidth="1"/>
    <col min="8193" max="8193" width="17.85546875" style="118" customWidth="1"/>
    <col min="8194" max="8194" width="19.28515625" style="118" customWidth="1"/>
    <col min="8195" max="8195" width="9.5703125" style="118" customWidth="1"/>
    <col min="8196" max="8196" width="21.85546875" style="118" customWidth="1"/>
    <col min="8197" max="8443" width="10.140625" style="118"/>
    <col min="8444" max="8444" width="5.140625" style="118" customWidth="1"/>
    <col min="8445" max="8445" width="22.85546875" style="118" customWidth="1"/>
    <col min="8446" max="8446" width="16.5703125" style="118" customWidth="1"/>
    <col min="8447" max="8447" width="10.140625" style="118"/>
    <col min="8448" max="8448" width="15.28515625" style="118" customWidth="1"/>
    <col min="8449" max="8449" width="17.85546875" style="118" customWidth="1"/>
    <col min="8450" max="8450" width="19.28515625" style="118" customWidth="1"/>
    <col min="8451" max="8451" width="9.5703125" style="118" customWidth="1"/>
    <col min="8452" max="8452" width="21.85546875" style="118" customWidth="1"/>
    <col min="8453" max="8699" width="10.140625" style="118"/>
    <col min="8700" max="8700" width="5.140625" style="118" customWidth="1"/>
    <col min="8701" max="8701" width="22.85546875" style="118" customWidth="1"/>
    <col min="8702" max="8702" width="16.5703125" style="118" customWidth="1"/>
    <col min="8703" max="8703" width="10.140625" style="118"/>
    <col min="8704" max="8704" width="15.28515625" style="118" customWidth="1"/>
    <col min="8705" max="8705" width="17.85546875" style="118" customWidth="1"/>
    <col min="8706" max="8706" width="19.28515625" style="118" customWidth="1"/>
    <col min="8707" max="8707" width="9.5703125" style="118" customWidth="1"/>
    <col min="8708" max="8708" width="21.85546875" style="118" customWidth="1"/>
    <col min="8709" max="8955" width="10.140625" style="118"/>
    <col min="8956" max="8956" width="5.140625" style="118" customWidth="1"/>
    <col min="8957" max="8957" width="22.85546875" style="118" customWidth="1"/>
    <col min="8958" max="8958" width="16.5703125" style="118" customWidth="1"/>
    <col min="8959" max="8959" width="10.140625" style="118"/>
    <col min="8960" max="8960" width="15.28515625" style="118" customWidth="1"/>
    <col min="8961" max="8961" width="17.85546875" style="118" customWidth="1"/>
    <col min="8962" max="8962" width="19.28515625" style="118" customWidth="1"/>
    <col min="8963" max="8963" width="9.5703125" style="118" customWidth="1"/>
    <col min="8964" max="8964" width="21.85546875" style="118" customWidth="1"/>
    <col min="8965" max="9211" width="10.140625" style="118"/>
    <col min="9212" max="9212" width="5.140625" style="118" customWidth="1"/>
    <col min="9213" max="9213" width="22.85546875" style="118" customWidth="1"/>
    <col min="9214" max="9214" width="16.5703125" style="118" customWidth="1"/>
    <col min="9215" max="9215" width="10.140625" style="118"/>
    <col min="9216" max="9216" width="15.28515625" style="118" customWidth="1"/>
    <col min="9217" max="9217" width="17.85546875" style="118" customWidth="1"/>
    <col min="9218" max="9218" width="19.28515625" style="118" customWidth="1"/>
    <col min="9219" max="9219" width="9.5703125" style="118" customWidth="1"/>
    <col min="9220" max="9220" width="21.85546875" style="118" customWidth="1"/>
    <col min="9221" max="9467" width="10.140625" style="118"/>
    <col min="9468" max="9468" width="5.140625" style="118" customWidth="1"/>
    <col min="9469" max="9469" width="22.85546875" style="118" customWidth="1"/>
    <col min="9470" max="9470" width="16.5703125" style="118" customWidth="1"/>
    <col min="9471" max="9471" width="10.140625" style="118"/>
    <col min="9472" max="9472" width="15.28515625" style="118" customWidth="1"/>
    <col min="9473" max="9473" width="17.85546875" style="118" customWidth="1"/>
    <col min="9474" max="9474" width="19.28515625" style="118" customWidth="1"/>
    <col min="9475" max="9475" width="9.5703125" style="118" customWidth="1"/>
    <col min="9476" max="9476" width="21.85546875" style="118" customWidth="1"/>
    <col min="9477" max="9723" width="10.140625" style="118"/>
    <col min="9724" max="9724" width="5.140625" style="118" customWidth="1"/>
    <col min="9725" max="9725" width="22.85546875" style="118" customWidth="1"/>
    <col min="9726" max="9726" width="16.5703125" style="118" customWidth="1"/>
    <col min="9727" max="9727" width="10.140625" style="118"/>
    <col min="9728" max="9728" width="15.28515625" style="118" customWidth="1"/>
    <col min="9729" max="9729" width="17.85546875" style="118" customWidth="1"/>
    <col min="9730" max="9730" width="19.28515625" style="118" customWidth="1"/>
    <col min="9731" max="9731" width="9.5703125" style="118" customWidth="1"/>
    <col min="9732" max="9732" width="21.85546875" style="118" customWidth="1"/>
    <col min="9733" max="9979" width="10.140625" style="118"/>
    <col min="9980" max="9980" width="5.140625" style="118" customWidth="1"/>
    <col min="9981" max="9981" width="22.85546875" style="118" customWidth="1"/>
    <col min="9982" max="9982" width="16.5703125" style="118" customWidth="1"/>
    <col min="9983" max="9983" width="10.140625" style="118"/>
    <col min="9984" max="9984" width="15.28515625" style="118" customWidth="1"/>
    <col min="9985" max="9985" width="17.85546875" style="118" customWidth="1"/>
    <col min="9986" max="9986" width="19.28515625" style="118" customWidth="1"/>
    <col min="9987" max="9987" width="9.5703125" style="118" customWidth="1"/>
    <col min="9988" max="9988" width="21.85546875" style="118" customWidth="1"/>
    <col min="9989" max="10235" width="10.140625" style="118"/>
    <col min="10236" max="10236" width="5.140625" style="118" customWidth="1"/>
    <col min="10237" max="10237" width="22.85546875" style="118" customWidth="1"/>
    <col min="10238" max="10238" width="16.5703125" style="118" customWidth="1"/>
    <col min="10239" max="10239" width="10.140625" style="118"/>
    <col min="10240" max="10240" width="15.28515625" style="118" customWidth="1"/>
    <col min="10241" max="10241" width="17.85546875" style="118" customWidth="1"/>
    <col min="10242" max="10242" width="19.28515625" style="118" customWidth="1"/>
    <col min="10243" max="10243" width="9.5703125" style="118" customWidth="1"/>
    <col min="10244" max="10244" width="21.85546875" style="118" customWidth="1"/>
    <col min="10245" max="10491" width="10.140625" style="118"/>
    <col min="10492" max="10492" width="5.140625" style="118" customWidth="1"/>
    <col min="10493" max="10493" width="22.85546875" style="118" customWidth="1"/>
    <col min="10494" max="10494" width="16.5703125" style="118" customWidth="1"/>
    <col min="10495" max="10495" width="10.140625" style="118"/>
    <col min="10496" max="10496" width="15.28515625" style="118" customWidth="1"/>
    <col min="10497" max="10497" width="17.85546875" style="118" customWidth="1"/>
    <col min="10498" max="10498" width="19.28515625" style="118" customWidth="1"/>
    <col min="10499" max="10499" width="9.5703125" style="118" customWidth="1"/>
    <col min="10500" max="10500" width="21.85546875" style="118" customWidth="1"/>
    <col min="10501" max="10747" width="10.140625" style="118"/>
    <col min="10748" max="10748" width="5.140625" style="118" customWidth="1"/>
    <col min="10749" max="10749" width="22.85546875" style="118" customWidth="1"/>
    <col min="10750" max="10750" width="16.5703125" style="118" customWidth="1"/>
    <col min="10751" max="10751" width="10.140625" style="118"/>
    <col min="10752" max="10752" width="15.28515625" style="118" customWidth="1"/>
    <col min="10753" max="10753" width="17.85546875" style="118" customWidth="1"/>
    <col min="10754" max="10754" width="19.28515625" style="118" customWidth="1"/>
    <col min="10755" max="10755" width="9.5703125" style="118" customWidth="1"/>
    <col min="10756" max="10756" width="21.85546875" style="118" customWidth="1"/>
    <col min="10757" max="11003" width="10.140625" style="118"/>
    <col min="11004" max="11004" width="5.140625" style="118" customWidth="1"/>
    <col min="11005" max="11005" width="22.85546875" style="118" customWidth="1"/>
    <col min="11006" max="11006" width="16.5703125" style="118" customWidth="1"/>
    <col min="11007" max="11007" width="10.140625" style="118"/>
    <col min="11008" max="11008" width="15.28515625" style="118" customWidth="1"/>
    <col min="11009" max="11009" width="17.85546875" style="118" customWidth="1"/>
    <col min="11010" max="11010" width="19.28515625" style="118" customWidth="1"/>
    <col min="11011" max="11011" width="9.5703125" style="118" customWidth="1"/>
    <col min="11012" max="11012" width="21.85546875" style="118" customWidth="1"/>
    <col min="11013" max="11259" width="10.140625" style="118"/>
    <col min="11260" max="11260" width="5.140625" style="118" customWidth="1"/>
    <col min="11261" max="11261" width="22.85546875" style="118" customWidth="1"/>
    <col min="11262" max="11262" width="16.5703125" style="118" customWidth="1"/>
    <col min="11263" max="11263" width="10.140625" style="118"/>
    <col min="11264" max="11264" width="15.28515625" style="118" customWidth="1"/>
    <col min="11265" max="11265" width="17.85546875" style="118" customWidth="1"/>
    <col min="11266" max="11266" width="19.28515625" style="118" customWidth="1"/>
    <col min="11267" max="11267" width="9.5703125" style="118" customWidth="1"/>
    <col min="11268" max="11268" width="21.85546875" style="118" customWidth="1"/>
    <col min="11269" max="11515" width="10.140625" style="118"/>
    <col min="11516" max="11516" width="5.140625" style="118" customWidth="1"/>
    <col min="11517" max="11517" width="22.85546875" style="118" customWidth="1"/>
    <col min="11518" max="11518" width="16.5703125" style="118" customWidth="1"/>
    <col min="11519" max="11519" width="10.140625" style="118"/>
    <col min="11520" max="11520" width="15.28515625" style="118" customWidth="1"/>
    <col min="11521" max="11521" width="17.85546875" style="118" customWidth="1"/>
    <col min="11522" max="11522" width="19.28515625" style="118" customWidth="1"/>
    <col min="11523" max="11523" width="9.5703125" style="118" customWidth="1"/>
    <col min="11524" max="11524" width="21.85546875" style="118" customWidth="1"/>
    <col min="11525" max="11771" width="10.140625" style="118"/>
    <col min="11772" max="11772" width="5.140625" style="118" customWidth="1"/>
    <col min="11773" max="11773" width="22.85546875" style="118" customWidth="1"/>
    <col min="11774" max="11774" width="16.5703125" style="118" customWidth="1"/>
    <col min="11775" max="11775" width="10.140625" style="118"/>
    <col min="11776" max="11776" width="15.28515625" style="118" customWidth="1"/>
    <col min="11777" max="11777" width="17.85546875" style="118" customWidth="1"/>
    <col min="11778" max="11778" width="19.28515625" style="118" customWidth="1"/>
    <col min="11779" max="11779" width="9.5703125" style="118" customWidth="1"/>
    <col min="11780" max="11780" width="21.85546875" style="118" customWidth="1"/>
    <col min="11781" max="12027" width="10.140625" style="118"/>
    <col min="12028" max="12028" width="5.140625" style="118" customWidth="1"/>
    <col min="12029" max="12029" width="22.85546875" style="118" customWidth="1"/>
    <col min="12030" max="12030" width="16.5703125" style="118" customWidth="1"/>
    <col min="12031" max="12031" width="10.140625" style="118"/>
    <col min="12032" max="12032" width="15.28515625" style="118" customWidth="1"/>
    <col min="12033" max="12033" width="17.85546875" style="118" customWidth="1"/>
    <col min="12034" max="12034" width="19.28515625" style="118" customWidth="1"/>
    <col min="12035" max="12035" width="9.5703125" style="118" customWidth="1"/>
    <col min="12036" max="12036" width="21.85546875" style="118" customWidth="1"/>
    <col min="12037" max="12283" width="10.140625" style="118"/>
    <col min="12284" max="12284" width="5.140625" style="118" customWidth="1"/>
    <col min="12285" max="12285" width="22.85546875" style="118" customWidth="1"/>
    <col min="12286" max="12286" width="16.5703125" style="118" customWidth="1"/>
    <col min="12287" max="12287" width="10.140625" style="118"/>
    <col min="12288" max="12288" width="15.28515625" style="118" customWidth="1"/>
    <col min="12289" max="12289" width="17.85546875" style="118" customWidth="1"/>
    <col min="12290" max="12290" width="19.28515625" style="118" customWidth="1"/>
    <col min="12291" max="12291" width="9.5703125" style="118" customWidth="1"/>
    <col min="12292" max="12292" width="21.85546875" style="118" customWidth="1"/>
    <col min="12293" max="12539" width="10.140625" style="118"/>
    <col min="12540" max="12540" width="5.140625" style="118" customWidth="1"/>
    <col min="12541" max="12541" width="22.85546875" style="118" customWidth="1"/>
    <col min="12542" max="12542" width="16.5703125" style="118" customWidth="1"/>
    <col min="12543" max="12543" width="10.140625" style="118"/>
    <col min="12544" max="12544" width="15.28515625" style="118" customWidth="1"/>
    <col min="12545" max="12545" width="17.85546875" style="118" customWidth="1"/>
    <col min="12546" max="12546" width="19.28515625" style="118" customWidth="1"/>
    <col min="12547" max="12547" width="9.5703125" style="118" customWidth="1"/>
    <col min="12548" max="12548" width="21.85546875" style="118" customWidth="1"/>
    <col min="12549" max="12795" width="10.140625" style="118"/>
    <col min="12796" max="12796" width="5.140625" style="118" customWidth="1"/>
    <col min="12797" max="12797" width="22.85546875" style="118" customWidth="1"/>
    <col min="12798" max="12798" width="16.5703125" style="118" customWidth="1"/>
    <col min="12799" max="12799" width="10.140625" style="118"/>
    <col min="12800" max="12800" width="15.28515625" style="118" customWidth="1"/>
    <col min="12801" max="12801" width="17.85546875" style="118" customWidth="1"/>
    <col min="12802" max="12802" width="19.28515625" style="118" customWidth="1"/>
    <col min="12803" max="12803" width="9.5703125" style="118" customWidth="1"/>
    <col min="12804" max="12804" width="21.85546875" style="118" customWidth="1"/>
    <col min="12805" max="13051" width="10.140625" style="118"/>
    <col min="13052" max="13052" width="5.140625" style="118" customWidth="1"/>
    <col min="13053" max="13053" width="22.85546875" style="118" customWidth="1"/>
    <col min="13054" max="13054" width="16.5703125" style="118" customWidth="1"/>
    <col min="13055" max="13055" width="10.140625" style="118"/>
    <col min="13056" max="13056" width="15.28515625" style="118" customWidth="1"/>
    <col min="13057" max="13057" width="17.85546875" style="118" customWidth="1"/>
    <col min="13058" max="13058" width="19.28515625" style="118" customWidth="1"/>
    <col min="13059" max="13059" width="9.5703125" style="118" customWidth="1"/>
    <col min="13060" max="13060" width="21.85546875" style="118" customWidth="1"/>
    <col min="13061" max="13307" width="10.140625" style="118"/>
    <col min="13308" max="13308" width="5.140625" style="118" customWidth="1"/>
    <col min="13309" max="13309" width="22.85546875" style="118" customWidth="1"/>
    <col min="13310" max="13310" width="16.5703125" style="118" customWidth="1"/>
    <col min="13311" max="13311" width="10.140625" style="118"/>
    <col min="13312" max="13312" width="15.28515625" style="118" customWidth="1"/>
    <col min="13313" max="13313" width="17.85546875" style="118" customWidth="1"/>
    <col min="13314" max="13314" width="19.28515625" style="118" customWidth="1"/>
    <col min="13315" max="13315" width="9.5703125" style="118" customWidth="1"/>
    <col min="13316" max="13316" width="21.85546875" style="118" customWidth="1"/>
    <col min="13317" max="13563" width="10.140625" style="118"/>
    <col min="13564" max="13564" width="5.140625" style="118" customWidth="1"/>
    <col min="13565" max="13565" width="22.85546875" style="118" customWidth="1"/>
    <col min="13566" max="13566" width="16.5703125" style="118" customWidth="1"/>
    <col min="13567" max="13567" width="10.140625" style="118"/>
    <col min="13568" max="13568" width="15.28515625" style="118" customWidth="1"/>
    <col min="13569" max="13569" width="17.85546875" style="118" customWidth="1"/>
    <col min="13570" max="13570" width="19.28515625" style="118" customWidth="1"/>
    <col min="13571" max="13571" width="9.5703125" style="118" customWidth="1"/>
    <col min="13572" max="13572" width="21.85546875" style="118" customWidth="1"/>
    <col min="13573" max="13819" width="10.140625" style="118"/>
    <col min="13820" max="13820" width="5.140625" style="118" customWidth="1"/>
    <col min="13821" max="13821" width="22.85546875" style="118" customWidth="1"/>
    <col min="13822" max="13822" width="16.5703125" style="118" customWidth="1"/>
    <col min="13823" max="13823" width="10.140625" style="118"/>
    <col min="13824" max="13824" width="15.28515625" style="118" customWidth="1"/>
    <col min="13825" max="13825" width="17.85546875" style="118" customWidth="1"/>
    <col min="13826" max="13826" width="19.28515625" style="118" customWidth="1"/>
    <col min="13827" max="13827" width="9.5703125" style="118" customWidth="1"/>
    <col min="13828" max="13828" width="21.85546875" style="118" customWidth="1"/>
    <col min="13829" max="14075" width="10.140625" style="118"/>
    <col min="14076" max="14076" width="5.140625" style="118" customWidth="1"/>
    <col min="14077" max="14077" width="22.85546875" style="118" customWidth="1"/>
    <col min="14078" max="14078" width="16.5703125" style="118" customWidth="1"/>
    <col min="14079" max="14079" width="10.140625" style="118"/>
    <col min="14080" max="14080" width="15.28515625" style="118" customWidth="1"/>
    <col min="14081" max="14081" width="17.85546875" style="118" customWidth="1"/>
    <col min="14082" max="14082" width="19.28515625" style="118" customWidth="1"/>
    <col min="14083" max="14083" width="9.5703125" style="118" customWidth="1"/>
    <col min="14084" max="14084" width="21.85546875" style="118" customWidth="1"/>
    <col min="14085" max="14331" width="10.140625" style="118"/>
    <col min="14332" max="14332" width="5.140625" style="118" customWidth="1"/>
    <col min="14333" max="14333" width="22.85546875" style="118" customWidth="1"/>
    <col min="14334" max="14334" width="16.5703125" style="118" customWidth="1"/>
    <col min="14335" max="14335" width="10.140625" style="118"/>
    <col min="14336" max="14336" width="15.28515625" style="118" customWidth="1"/>
    <col min="14337" max="14337" width="17.85546875" style="118" customWidth="1"/>
    <col min="14338" max="14338" width="19.28515625" style="118" customWidth="1"/>
    <col min="14339" max="14339" width="9.5703125" style="118" customWidth="1"/>
    <col min="14340" max="14340" width="21.85546875" style="118" customWidth="1"/>
    <col min="14341" max="14587" width="10.140625" style="118"/>
    <col min="14588" max="14588" width="5.140625" style="118" customWidth="1"/>
    <col min="14589" max="14589" width="22.85546875" style="118" customWidth="1"/>
    <col min="14590" max="14590" width="16.5703125" style="118" customWidth="1"/>
    <col min="14591" max="14591" width="10.140625" style="118"/>
    <col min="14592" max="14592" width="15.28515625" style="118" customWidth="1"/>
    <col min="14593" max="14593" width="17.85546875" style="118" customWidth="1"/>
    <col min="14594" max="14594" width="19.28515625" style="118" customWidth="1"/>
    <col min="14595" max="14595" width="9.5703125" style="118" customWidth="1"/>
    <col min="14596" max="14596" width="21.85546875" style="118" customWidth="1"/>
    <col min="14597" max="14843" width="10.140625" style="118"/>
    <col min="14844" max="14844" width="5.140625" style="118" customWidth="1"/>
    <col min="14845" max="14845" width="22.85546875" style="118" customWidth="1"/>
    <col min="14846" max="14846" width="16.5703125" style="118" customWidth="1"/>
    <col min="14847" max="14847" width="10.140625" style="118"/>
    <col min="14848" max="14848" width="15.28515625" style="118" customWidth="1"/>
    <col min="14849" max="14849" width="17.85546875" style="118" customWidth="1"/>
    <col min="14850" max="14850" width="19.28515625" style="118" customWidth="1"/>
    <col min="14851" max="14851" width="9.5703125" style="118" customWidth="1"/>
    <col min="14852" max="14852" width="21.85546875" style="118" customWidth="1"/>
    <col min="14853" max="15099" width="10.140625" style="118"/>
    <col min="15100" max="15100" width="5.140625" style="118" customWidth="1"/>
    <col min="15101" max="15101" width="22.85546875" style="118" customWidth="1"/>
    <col min="15102" max="15102" width="16.5703125" style="118" customWidth="1"/>
    <col min="15103" max="15103" width="10.140625" style="118"/>
    <col min="15104" max="15104" width="15.28515625" style="118" customWidth="1"/>
    <col min="15105" max="15105" width="17.85546875" style="118" customWidth="1"/>
    <col min="15106" max="15106" width="19.28515625" style="118" customWidth="1"/>
    <col min="15107" max="15107" width="9.5703125" style="118" customWidth="1"/>
    <col min="15108" max="15108" width="21.85546875" style="118" customWidth="1"/>
    <col min="15109" max="15355" width="10.140625" style="118"/>
    <col min="15356" max="15356" width="5.140625" style="118" customWidth="1"/>
    <col min="15357" max="15357" width="22.85546875" style="118" customWidth="1"/>
    <col min="15358" max="15358" width="16.5703125" style="118" customWidth="1"/>
    <col min="15359" max="15359" width="10.140625" style="118"/>
    <col min="15360" max="15360" width="15.28515625" style="118" customWidth="1"/>
    <col min="15361" max="15361" width="17.85546875" style="118" customWidth="1"/>
    <col min="15362" max="15362" width="19.28515625" style="118" customWidth="1"/>
    <col min="15363" max="15363" width="9.5703125" style="118" customWidth="1"/>
    <col min="15364" max="15364" width="21.85546875" style="118" customWidth="1"/>
    <col min="15365" max="15611" width="10.140625" style="118"/>
    <col min="15612" max="15612" width="5.140625" style="118" customWidth="1"/>
    <col min="15613" max="15613" width="22.85546875" style="118" customWidth="1"/>
    <col min="15614" max="15614" width="16.5703125" style="118" customWidth="1"/>
    <col min="15615" max="15615" width="10.140625" style="118"/>
    <col min="15616" max="15616" width="15.28515625" style="118" customWidth="1"/>
    <col min="15617" max="15617" width="17.85546875" style="118" customWidth="1"/>
    <col min="15618" max="15618" width="19.28515625" style="118" customWidth="1"/>
    <col min="15619" max="15619" width="9.5703125" style="118" customWidth="1"/>
    <col min="15620" max="15620" width="21.85546875" style="118" customWidth="1"/>
    <col min="15621" max="15867" width="10.140625" style="118"/>
    <col min="15868" max="15868" width="5.140625" style="118" customWidth="1"/>
    <col min="15869" max="15869" width="22.85546875" style="118" customWidth="1"/>
    <col min="15870" max="15870" width="16.5703125" style="118" customWidth="1"/>
    <col min="15871" max="15871" width="10.140625" style="118"/>
    <col min="15872" max="15872" width="15.28515625" style="118" customWidth="1"/>
    <col min="15873" max="15873" width="17.85546875" style="118" customWidth="1"/>
    <col min="15874" max="15874" width="19.28515625" style="118" customWidth="1"/>
    <col min="15875" max="15875" width="9.5703125" style="118" customWidth="1"/>
    <col min="15876" max="15876" width="21.85546875" style="118" customWidth="1"/>
    <col min="15877" max="16123" width="10.140625" style="118"/>
    <col min="16124" max="16124" width="5.140625" style="118" customWidth="1"/>
    <col min="16125" max="16125" width="22.85546875" style="118" customWidth="1"/>
    <col min="16126" max="16126" width="16.5703125" style="118" customWidth="1"/>
    <col min="16127" max="16127" width="10.140625" style="118"/>
    <col min="16128" max="16128" width="15.28515625" style="118" customWidth="1"/>
    <col min="16129" max="16129" width="17.85546875" style="118" customWidth="1"/>
    <col min="16130" max="16130" width="19.28515625" style="118" customWidth="1"/>
    <col min="16131" max="16131" width="9.5703125" style="118" customWidth="1"/>
    <col min="16132" max="16132" width="21.85546875" style="118" customWidth="1"/>
    <col min="16133" max="16384" width="10.140625" style="118"/>
  </cols>
  <sheetData>
    <row r="1" spans="1:10" ht="21" customHeight="1" x14ac:dyDescent="0.35">
      <c r="A1" s="445" t="s">
        <v>69</v>
      </c>
      <c r="B1" s="446"/>
      <c r="C1" s="446"/>
      <c r="D1" s="446"/>
      <c r="E1" s="447"/>
      <c r="F1" s="448" t="s">
        <v>68</v>
      </c>
      <c r="G1" s="449"/>
      <c r="H1" s="449"/>
      <c r="I1" s="449"/>
      <c r="J1" s="450"/>
    </row>
    <row r="2" spans="1:10" ht="18.75" customHeight="1" x14ac:dyDescent="0.3">
      <c r="A2" s="144" t="s">
        <v>9</v>
      </c>
      <c r="B2" s="130"/>
      <c r="C2" s="131"/>
      <c r="D2" s="126"/>
      <c r="E2" s="145"/>
      <c r="F2" s="144" t="s">
        <v>9</v>
      </c>
      <c r="G2" s="130"/>
      <c r="H2" s="131"/>
      <c r="I2" s="126"/>
      <c r="J2" s="145"/>
    </row>
    <row r="3" spans="1:10" ht="15.75" customHeight="1" x14ac:dyDescent="0.25">
      <c r="A3" s="146"/>
      <c r="B3" s="132" t="s">
        <v>0</v>
      </c>
      <c r="C3" s="123" t="s">
        <v>2</v>
      </c>
      <c r="D3" s="123" t="s">
        <v>61</v>
      </c>
      <c r="E3" s="147" t="s">
        <v>4</v>
      </c>
      <c r="F3" s="146"/>
      <c r="G3" s="132" t="s">
        <v>0</v>
      </c>
      <c r="H3" s="123" t="s">
        <v>2</v>
      </c>
      <c r="I3" s="123" t="s">
        <v>61</v>
      </c>
      <c r="J3" s="147" t="s">
        <v>4</v>
      </c>
    </row>
    <row r="4" spans="1:10" x14ac:dyDescent="0.25">
      <c r="A4" s="241"/>
      <c r="B4" s="246">
        <f>'YR 1'!C6</f>
        <v>0</v>
      </c>
      <c r="C4" s="247">
        <f>'YR 5'!G6+'YR 4'!G6+'YR 3'!G6+'YR 2'!G6+'YR 1'!G6</f>
        <v>0</v>
      </c>
      <c r="D4" s="247">
        <f>'YR 5'!H6+'YR 4'!H6+'YR 3'!H6+'YR 2'!H6+'YR 1'!H6</f>
        <v>0</v>
      </c>
      <c r="E4" s="248">
        <f>'YR 5'!I6+'YR 4'!I6+'YR 3'!I6+'YR 2'!I6+'YR 1'!I6</f>
        <v>0</v>
      </c>
      <c r="F4" s="241"/>
      <c r="G4" s="246">
        <f>'YR 1'!L6</f>
        <v>0</v>
      </c>
      <c r="H4" s="247">
        <f>'YR 5'!P6+'YR 4'!P6+'YR 3'!P6+'YR 2'!P6+'YR 1'!P6</f>
        <v>0</v>
      </c>
      <c r="I4" s="247">
        <f>'YR 5'!Q6+'YR 4'!Q6+'YR 3'!Q6+'YR 2'!Q6+'YR 1'!Q6</f>
        <v>0</v>
      </c>
      <c r="J4" s="248">
        <f>'YR 5'!R6+'YR 4'!R6+'YR 3'!R6+'YR 2'!R6+'YR 1'!R6</f>
        <v>0</v>
      </c>
    </row>
    <row r="5" spans="1:10" x14ac:dyDescent="0.25">
      <c r="A5" s="241"/>
      <c r="B5" s="246">
        <f>'YR 1'!C7</f>
        <v>0</v>
      </c>
      <c r="C5" s="247">
        <f>'YR 5'!G7+'YR 4'!G7+'YR 3'!G7+'YR 2'!G7+'YR 1'!G7</f>
        <v>0</v>
      </c>
      <c r="D5" s="247">
        <f>'YR 5'!H7+'YR 4'!H7+'YR 3'!H7+'YR 2'!H7+'YR 1'!H7</f>
        <v>0</v>
      </c>
      <c r="E5" s="248">
        <f>'YR 5'!I7+'YR 4'!I7+'YR 3'!I7+'YR 2'!I7+'YR 1'!I7</f>
        <v>0</v>
      </c>
      <c r="F5" s="241"/>
      <c r="G5" s="246">
        <f>'YR 1'!L7</f>
        <v>0</v>
      </c>
      <c r="H5" s="247">
        <f>'YR 5'!P7+'YR 4'!P7+'YR 3'!P7+'YR 2'!P7+'YR 1'!P7</f>
        <v>0</v>
      </c>
      <c r="I5" s="247">
        <f>'YR 5'!Q7+'YR 4'!Q7+'YR 3'!Q7+'YR 2'!Q7+'YR 1'!Q7</f>
        <v>0</v>
      </c>
      <c r="J5" s="248">
        <f>'YR 5'!R7+'YR 4'!R7+'YR 3'!R7+'YR 2'!R7+'YR 1'!R7</f>
        <v>0</v>
      </c>
    </row>
    <row r="6" spans="1:10" x14ac:dyDescent="0.25">
      <c r="A6" s="241"/>
      <c r="B6" s="246">
        <f>'YR 1'!C8</f>
        <v>0</v>
      </c>
      <c r="C6" s="247">
        <f>'YR 5'!G8+'YR 4'!G8+'YR 3'!G8+'YR 2'!G8+'YR 1'!G8</f>
        <v>0</v>
      </c>
      <c r="D6" s="247">
        <f>'YR 5'!H8+'YR 4'!H8+'YR 3'!H8+'YR 2'!H8+'YR 1'!H8</f>
        <v>0</v>
      </c>
      <c r="E6" s="248">
        <f>'YR 5'!I8+'YR 4'!I8+'YR 3'!I8+'YR 2'!I8+'YR 1'!I8</f>
        <v>0</v>
      </c>
      <c r="F6" s="241"/>
      <c r="G6" s="246">
        <f>'YR 1'!L8</f>
        <v>0</v>
      </c>
      <c r="H6" s="247">
        <f>'YR 5'!P8+'YR 4'!P8+'YR 3'!P8+'YR 2'!P8+'YR 1'!P8</f>
        <v>0</v>
      </c>
      <c r="I6" s="247">
        <f>'YR 5'!Q8+'YR 4'!Q8+'YR 3'!Q8+'YR 2'!Q8+'YR 1'!Q8</f>
        <v>0</v>
      </c>
      <c r="J6" s="248">
        <f>'YR 5'!R8+'YR 4'!R8+'YR 3'!R8+'YR 2'!R8+'YR 1'!R8</f>
        <v>0</v>
      </c>
    </row>
    <row r="7" spans="1:10" x14ac:dyDescent="0.25">
      <c r="A7" s="241"/>
      <c r="B7" s="246">
        <f>'YR 1'!C9</f>
        <v>0</v>
      </c>
      <c r="C7" s="247">
        <f>'YR 5'!G9+'YR 4'!G9+'YR 3'!G9+'YR 2'!G9+'YR 1'!G9</f>
        <v>0</v>
      </c>
      <c r="D7" s="247">
        <f>'YR 5'!H9+'YR 4'!H9+'YR 3'!H9+'YR 2'!H9+'YR 1'!H9</f>
        <v>0</v>
      </c>
      <c r="E7" s="248">
        <f>'YR 5'!I9+'YR 4'!I9+'YR 3'!I9+'YR 2'!I9+'YR 1'!I9</f>
        <v>0</v>
      </c>
      <c r="F7" s="241"/>
      <c r="G7" s="246">
        <f>'YR 1'!L9</f>
        <v>0</v>
      </c>
      <c r="H7" s="247">
        <f>'YR 5'!P9+'YR 4'!P9+'YR 3'!P9+'YR 2'!P9+'YR 1'!P9</f>
        <v>0</v>
      </c>
      <c r="I7" s="247">
        <f>'YR 5'!Q9+'YR 4'!Q9+'YR 3'!Q9+'YR 2'!Q9+'YR 1'!Q9</f>
        <v>0</v>
      </c>
      <c r="J7" s="248">
        <f>'YR 5'!R9+'YR 4'!R9+'YR 3'!R9+'YR 2'!R9+'YR 1'!R9</f>
        <v>0</v>
      </c>
    </row>
    <row r="8" spans="1:10" x14ac:dyDescent="0.25">
      <c r="A8" s="241"/>
      <c r="B8" s="246">
        <f>'YR 1'!C10</f>
        <v>0</v>
      </c>
      <c r="C8" s="247">
        <f>'YR 5'!G10+'YR 4'!G10+'YR 3'!G10+'YR 2'!G10+'YR 1'!G10</f>
        <v>0</v>
      </c>
      <c r="D8" s="247">
        <f>'YR 5'!H10+'YR 4'!H10+'YR 3'!H10+'YR 2'!H10+'YR 1'!H10</f>
        <v>0</v>
      </c>
      <c r="E8" s="248">
        <f>'YR 5'!I10+'YR 4'!I10+'YR 3'!I10+'YR 2'!I10+'YR 1'!I10</f>
        <v>0</v>
      </c>
      <c r="F8" s="241"/>
      <c r="G8" s="246">
        <f>'YR 1'!L10</f>
        <v>0</v>
      </c>
      <c r="H8" s="247">
        <f>'YR 5'!P10+'YR 4'!P10+'YR 3'!P10+'YR 2'!P10+'YR 1'!P10</f>
        <v>0</v>
      </c>
      <c r="I8" s="247">
        <f>'YR 5'!Q10+'YR 4'!Q10+'YR 3'!Q10+'YR 2'!Q10+'YR 1'!Q10</f>
        <v>0</v>
      </c>
      <c r="J8" s="248">
        <f>'YR 5'!R10+'YR 4'!R10+'YR 3'!R10+'YR 2'!R10+'YR 1'!R10</f>
        <v>0</v>
      </c>
    </row>
    <row r="9" spans="1:10" x14ac:dyDescent="0.25">
      <c r="A9" s="241"/>
      <c r="B9" s="246">
        <f>'YR 1'!C11</f>
        <v>0</v>
      </c>
      <c r="C9" s="247">
        <f>'YR 5'!G11+'YR 4'!G11+'YR 3'!G11+'YR 2'!G11+'YR 1'!G11</f>
        <v>0</v>
      </c>
      <c r="D9" s="247">
        <f>'YR 5'!H11+'YR 4'!H11+'YR 3'!H11+'YR 2'!H11+'YR 1'!H11</f>
        <v>0</v>
      </c>
      <c r="E9" s="248">
        <f>'YR 5'!I11+'YR 4'!I11+'YR 3'!I11+'YR 2'!I11+'YR 1'!I11</f>
        <v>0</v>
      </c>
      <c r="F9" s="241"/>
      <c r="G9" s="246">
        <f>'YR 1'!L11</f>
        <v>0</v>
      </c>
      <c r="H9" s="247">
        <f>'YR 5'!P11+'YR 4'!P11+'YR 3'!P11+'YR 2'!P11+'YR 1'!P11</f>
        <v>0</v>
      </c>
      <c r="I9" s="247">
        <f>'YR 5'!Q11+'YR 4'!Q11+'YR 3'!Q11+'YR 2'!Q11+'YR 1'!Q11</f>
        <v>0</v>
      </c>
      <c r="J9" s="248">
        <f>'YR 5'!R11+'YR 4'!R11+'YR 3'!R11+'YR 2'!R11+'YR 1'!R11</f>
        <v>0</v>
      </c>
    </row>
    <row r="10" spans="1:10" x14ac:dyDescent="0.25">
      <c r="A10" s="241"/>
      <c r="B10" s="246">
        <f>'YR 1'!C12</f>
        <v>0</v>
      </c>
      <c r="C10" s="247">
        <f>'YR 5'!G12+'YR 4'!G12+'YR 3'!G12+'YR 2'!G12+'YR 1'!G12</f>
        <v>0</v>
      </c>
      <c r="D10" s="247">
        <f>'YR 5'!H12+'YR 4'!H12+'YR 3'!H12+'YR 2'!H12+'YR 1'!H12</f>
        <v>0</v>
      </c>
      <c r="E10" s="248">
        <f>'YR 5'!I12+'YR 4'!I12+'YR 3'!I12+'YR 2'!I12+'YR 1'!I12</f>
        <v>0</v>
      </c>
      <c r="F10" s="241"/>
      <c r="G10" s="246">
        <f>'YR 1'!L12</f>
        <v>0</v>
      </c>
      <c r="H10" s="247">
        <f>'YR 5'!P12+'YR 4'!P12+'YR 3'!P12+'YR 2'!P12+'YR 1'!P12</f>
        <v>0</v>
      </c>
      <c r="I10" s="247">
        <f>'YR 5'!Q12+'YR 4'!Q12+'YR 3'!Q12+'YR 2'!Q12+'YR 1'!Q12</f>
        <v>0</v>
      </c>
      <c r="J10" s="248">
        <f>'YR 5'!R12+'YR 4'!R12+'YR 3'!R12+'YR 2'!R12+'YR 1'!R12</f>
        <v>0</v>
      </c>
    </row>
    <row r="11" spans="1:10" x14ac:dyDescent="0.25">
      <c r="A11" s="241"/>
      <c r="B11" s="246">
        <f>'YR 1'!C13</f>
        <v>0</v>
      </c>
      <c r="C11" s="247">
        <f>'YR 5'!G13+'YR 4'!G13+'YR 3'!G13+'YR 2'!G13+'YR 1'!G13</f>
        <v>0</v>
      </c>
      <c r="D11" s="247">
        <f>'YR 5'!H13+'YR 4'!H13+'YR 3'!H13+'YR 2'!H13+'YR 1'!H13</f>
        <v>0</v>
      </c>
      <c r="E11" s="248">
        <f>'YR 5'!I13+'YR 4'!I13+'YR 3'!I13+'YR 2'!I13+'YR 1'!I13</f>
        <v>0</v>
      </c>
      <c r="F11" s="241"/>
      <c r="G11" s="246">
        <f>'YR 1'!L13</f>
        <v>0</v>
      </c>
      <c r="H11" s="247">
        <f>'YR 5'!P13+'YR 4'!P13+'YR 3'!P13+'YR 2'!P13+'YR 1'!P13</f>
        <v>0</v>
      </c>
      <c r="I11" s="247">
        <f>'YR 5'!Q13+'YR 4'!Q13+'YR 3'!Q13+'YR 2'!Q13+'YR 1'!Q13</f>
        <v>0</v>
      </c>
      <c r="J11" s="248">
        <f>'YR 5'!R13+'YR 4'!R13+'YR 3'!R13+'YR 2'!R13+'YR 1'!R13</f>
        <v>0</v>
      </c>
    </row>
    <row r="12" spans="1:10" x14ac:dyDescent="0.25">
      <c r="A12" s="161"/>
      <c r="B12" s="249"/>
      <c r="C12" s="250">
        <f>SUM(C4:C11)</f>
        <v>0</v>
      </c>
      <c r="D12" s="250">
        <f>SUM(D4:D11)</f>
        <v>0</v>
      </c>
      <c r="E12" s="251">
        <f>SUM(E4:E11)</f>
        <v>0</v>
      </c>
      <c r="F12" s="148"/>
      <c r="G12" s="262"/>
      <c r="H12" s="250">
        <f>SUM(H4:H11)</f>
        <v>0</v>
      </c>
      <c r="I12" s="250">
        <f>SUM(I4:I11)</f>
        <v>0</v>
      </c>
      <c r="J12" s="251">
        <f>SUM(J4:J11)</f>
        <v>0</v>
      </c>
    </row>
    <row r="13" spans="1:10" ht="18.75" x14ac:dyDescent="0.3">
      <c r="A13" s="159" t="s">
        <v>11</v>
      </c>
      <c r="B13" s="136"/>
      <c r="C13" s="137"/>
      <c r="D13" s="137"/>
      <c r="E13" s="160"/>
      <c r="F13" s="149" t="s">
        <v>11</v>
      </c>
      <c r="G13" s="140"/>
      <c r="H13" s="141"/>
      <c r="I13" s="141"/>
      <c r="J13" s="150"/>
    </row>
    <row r="14" spans="1:10" s="119" customFormat="1" x14ac:dyDescent="0.25">
      <c r="A14" s="241"/>
      <c r="B14" s="246">
        <f>'YR 1'!C18</f>
        <v>0</v>
      </c>
      <c r="C14" s="247">
        <f>'YR 5'!G18+'YR 4'!G18+'YR 3'!G18+'YR 2'!G18+'YR 1'!G18</f>
        <v>0</v>
      </c>
      <c r="D14" s="247">
        <f>'YR 5'!H18+'YR 4'!H18+'YR 3'!H18+'YR 2'!H18+'YR 1'!H18</f>
        <v>0</v>
      </c>
      <c r="E14" s="248">
        <f>'YR 5'!I18+'YR 4'!I18+'YR 3'!I18+'YR 2'!I18+'YR 1'!I18</f>
        <v>0</v>
      </c>
      <c r="F14" s="241"/>
      <c r="G14" s="246">
        <f>'YR 1'!L18</f>
        <v>0</v>
      </c>
      <c r="H14" s="247">
        <f>'YR 5'!P18+'YR 4'!P18+'YR 3'!P18+'YR 2'!P18+'YR 1'!P18</f>
        <v>0</v>
      </c>
      <c r="I14" s="247">
        <f>'YR 5'!Q18+'YR 4'!Q18+'YR 3'!Q18+'YR 2'!Q18+'YR 1'!Q18</f>
        <v>0</v>
      </c>
      <c r="J14" s="248">
        <f>'YR 5'!R18+'YR 4'!R18+'YR 3'!R18+'YR 2'!R18+'YR 1'!R18</f>
        <v>0</v>
      </c>
    </row>
    <row r="15" spans="1:10" s="119" customFormat="1" x14ac:dyDescent="0.25">
      <c r="A15" s="241"/>
      <c r="B15" s="246">
        <f>'YR 1'!C19</f>
        <v>0</v>
      </c>
      <c r="C15" s="247">
        <f>'YR 5'!G19+'YR 4'!G19+'YR 3'!G19+'YR 2'!G19+'YR 1'!G19</f>
        <v>0</v>
      </c>
      <c r="D15" s="247">
        <f>'YR 5'!H19+'YR 4'!H19+'YR 3'!H19+'YR 2'!H19+'YR 1'!H19</f>
        <v>0</v>
      </c>
      <c r="E15" s="248">
        <f>'YR 5'!I19+'YR 4'!I19+'YR 3'!I19+'YR 2'!I19+'YR 1'!I19</f>
        <v>0</v>
      </c>
      <c r="F15" s="241"/>
      <c r="G15" s="246">
        <f>'YR 1'!L19</f>
        <v>0</v>
      </c>
      <c r="H15" s="247">
        <f>'YR 5'!P19+'YR 4'!P19+'YR 3'!P19+'YR 2'!P19+'YR 1'!P19</f>
        <v>0</v>
      </c>
      <c r="I15" s="247">
        <f>'YR 5'!Q19+'YR 4'!Q19+'YR 3'!Q19+'YR 2'!Q19+'YR 1'!Q19</f>
        <v>0</v>
      </c>
      <c r="J15" s="248">
        <f>'YR 5'!R19+'YR 4'!R19+'YR 3'!R19+'YR 2'!R19+'YR 1'!R19</f>
        <v>0</v>
      </c>
    </row>
    <row r="16" spans="1:10" s="119" customFormat="1" x14ac:dyDescent="0.25">
      <c r="A16" s="241"/>
      <c r="B16" s="246">
        <f>'YR 1'!C20</f>
        <v>0</v>
      </c>
      <c r="C16" s="247">
        <f>'YR 5'!G20+'YR 4'!G20+'YR 3'!G20+'YR 2'!G20+'YR 1'!G20</f>
        <v>0</v>
      </c>
      <c r="D16" s="247">
        <f>'YR 5'!H20+'YR 4'!H20+'YR 3'!H20+'YR 2'!H20+'YR 1'!H20</f>
        <v>0</v>
      </c>
      <c r="E16" s="248">
        <f>'YR 5'!I20+'YR 4'!I20+'YR 3'!I20+'YR 2'!I20+'YR 1'!I20</f>
        <v>0</v>
      </c>
      <c r="F16" s="241"/>
      <c r="G16" s="246">
        <f>'YR 1'!L20</f>
        <v>0</v>
      </c>
      <c r="H16" s="247">
        <f>'YR 5'!P20+'YR 4'!P20+'YR 3'!P20+'YR 2'!P20+'YR 1'!P20</f>
        <v>0</v>
      </c>
      <c r="I16" s="247">
        <f>'YR 5'!Q20+'YR 4'!Q20+'YR 3'!Q20+'YR 2'!Q20+'YR 1'!Q20</f>
        <v>0</v>
      </c>
      <c r="J16" s="248">
        <f>'YR 5'!R20+'YR 4'!R20+'YR 3'!R20+'YR 2'!R20+'YR 1'!R20</f>
        <v>0</v>
      </c>
    </row>
    <row r="17" spans="1:10" s="119" customFormat="1" x14ac:dyDescent="0.25">
      <c r="A17" s="241"/>
      <c r="B17" s="246">
        <f>'YR 1'!C21</f>
        <v>0</v>
      </c>
      <c r="C17" s="247">
        <f>'YR 5'!G21+'YR 4'!G21+'YR 3'!G21+'YR 2'!G21+'YR 1'!G21</f>
        <v>0</v>
      </c>
      <c r="D17" s="247">
        <f>'YR 5'!H21+'YR 4'!H21+'YR 3'!H21+'YR 2'!H21+'YR 1'!H21</f>
        <v>0</v>
      </c>
      <c r="E17" s="248">
        <f>'YR 5'!I21+'YR 4'!I21+'YR 3'!I21+'YR 2'!I21+'YR 1'!I21</f>
        <v>0</v>
      </c>
      <c r="F17" s="241"/>
      <c r="G17" s="246">
        <f>'YR 1'!L21</f>
        <v>0</v>
      </c>
      <c r="H17" s="247">
        <f>'YR 5'!P21+'YR 4'!P21+'YR 3'!P21+'YR 2'!P21+'YR 1'!P21</f>
        <v>0</v>
      </c>
      <c r="I17" s="247">
        <f>'YR 5'!Q21+'YR 4'!Q21+'YR 3'!Q21+'YR 2'!Q21+'YR 1'!Q21</f>
        <v>0</v>
      </c>
      <c r="J17" s="248">
        <f>'YR 5'!R21+'YR 4'!R21+'YR 3'!R21+'YR 2'!R21+'YR 1'!R21</f>
        <v>0</v>
      </c>
    </row>
    <row r="18" spans="1:10" s="119" customFormat="1" x14ac:dyDescent="0.25">
      <c r="A18" s="241"/>
      <c r="B18" s="246">
        <f>'YR 1'!C22</f>
        <v>0</v>
      </c>
      <c r="C18" s="247">
        <f>'YR 5'!G22+'YR 4'!G22+'YR 3'!G22+'YR 2'!G22+'YR 1'!G22</f>
        <v>0</v>
      </c>
      <c r="D18" s="247">
        <f>'YR 5'!H22+'YR 4'!H22+'YR 3'!H22+'YR 2'!H22+'YR 1'!H22</f>
        <v>0</v>
      </c>
      <c r="E18" s="248">
        <f>'YR 5'!I22+'YR 4'!I22+'YR 3'!I22+'YR 2'!I22+'YR 1'!I22</f>
        <v>0</v>
      </c>
      <c r="F18" s="241"/>
      <c r="G18" s="246">
        <f>'YR 1'!L22</f>
        <v>0</v>
      </c>
      <c r="H18" s="247">
        <f>'YR 5'!P22+'YR 4'!P22+'YR 3'!P22+'YR 2'!P22+'YR 1'!P22</f>
        <v>0</v>
      </c>
      <c r="I18" s="247">
        <f>'YR 5'!Q22+'YR 4'!Q22+'YR 3'!Q22+'YR 2'!Q22+'YR 1'!Q22</f>
        <v>0</v>
      </c>
      <c r="J18" s="248">
        <f>'YR 5'!R22+'YR 4'!R22+'YR 3'!R22+'YR 2'!R22+'YR 1'!R22</f>
        <v>0</v>
      </c>
    </row>
    <row r="19" spans="1:10" s="119" customFormat="1" x14ac:dyDescent="0.25">
      <c r="A19" s="241"/>
      <c r="B19" s="246">
        <f>'YR 1'!C23</f>
        <v>0</v>
      </c>
      <c r="C19" s="247">
        <f>'YR 5'!G23+'YR 4'!G23+'YR 3'!G23+'YR 2'!G23+'YR 1'!G23</f>
        <v>0</v>
      </c>
      <c r="D19" s="247">
        <f>'YR 5'!H23+'YR 4'!H23+'YR 3'!H23+'YR 2'!H23+'YR 1'!H23</f>
        <v>0</v>
      </c>
      <c r="E19" s="248">
        <f>'YR 5'!I23+'YR 4'!I23+'YR 3'!I23+'YR 2'!I23+'YR 1'!I23</f>
        <v>0</v>
      </c>
      <c r="F19" s="241"/>
      <c r="G19" s="246">
        <f>'YR 1'!L23</f>
        <v>0</v>
      </c>
      <c r="H19" s="247">
        <f>'YR 5'!P23+'YR 4'!P23+'YR 3'!P23+'YR 2'!P23+'YR 1'!P23</f>
        <v>0</v>
      </c>
      <c r="I19" s="247">
        <f>'YR 5'!Q23+'YR 4'!Q23+'YR 3'!Q23+'YR 2'!Q23+'YR 1'!Q23</f>
        <v>0</v>
      </c>
      <c r="J19" s="248">
        <f>'YR 5'!R23+'YR 4'!R23+'YR 3'!R23+'YR 2'!R23+'YR 1'!R23</f>
        <v>0</v>
      </c>
    </row>
    <row r="20" spans="1:10" s="119" customFormat="1" x14ac:dyDescent="0.25">
      <c r="A20" s="161"/>
      <c r="B20" s="249"/>
      <c r="C20" s="250">
        <f>SUM(C14:C19)</f>
        <v>0</v>
      </c>
      <c r="D20" s="250">
        <f>SUM(D14:D19)</f>
        <v>0</v>
      </c>
      <c r="E20" s="251">
        <f>SUM(E14:E19)</f>
        <v>0</v>
      </c>
      <c r="F20" s="148"/>
      <c r="G20" s="262"/>
      <c r="H20" s="250">
        <f>SUM(H14:H19)</f>
        <v>0</v>
      </c>
      <c r="I20" s="250">
        <f>SUM(I14:I19)</f>
        <v>0</v>
      </c>
      <c r="J20" s="251">
        <f>SUM(J14:J19)</f>
        <v>0</v>
      </c>
    </row>
    <row r="21" spans="1:10" s="119" customFormat="1" ht="18.75" x14ac:dyDescent="0.3">
      <c r="A21" s="159" t="s">
        <v>20</v>
      </c>
      <c r="B21" s="136"/>
      <c r="C21" s="137"/>
      <c r="D21" s="137"/>
      <c r="E21" s="160"/>
      <c r="F21" s="149" t="s">
        <v>20</v>
      </c>
      <c r="G21" s="140"/>
      <c r="H21" s="141"/>
      <c r="I21" s="141"/>
      <c r="J21" s="150"/>
    </row>
    <row r="22" spans="1:10" s="119" customFormat="1" x14ac:dyDescent="0.25">
      <c r="A22" s="161"/>
      <c r="B22" s="138"/>
      <c r="C22" s="250">
        <f>'YR 5'!G32+'YR 4'!G32+'YR 3'!G32+'YR 2'!G32+'YR 1'!G32</f>
        <v>0</v>
      </c>
      <c r="D22" s="252"/>
      <c r="E22" s="251">
        <f>'YR 5'!I32+'YR 4'!I32+'YR 3'!I32+'YR 2'!I32+'YR 1'!I32</f>
        <v>0</v>
      </c>
      <c r="F22" s="148"/>
      <c r="G22" s="142"/>
      <c r="H22" s="250">
        <f>'YR 5'!P32+'YR 4'!P32+'YR 3'!P32+'YR 2'!P32+'YR 1'!P32</f>
        <v>0</v>
      </c>
      <c r="I22" s="252"/>
      <c r="J22" s="251">
        <f>'YR 5'!R32+'YR 4'!R32+'YR 3'!R32+'YR 2'!R32+'YR 1'!R32</f>
        <v>0</v>
      </c>
    </row>
    <row r="23" spans="1:10" s="119" customFormat="1" ht="18.75" x14ac:dyDescent="0.3">
      <c r="A23" s="159" t="s">
        <v>22</v>
      </c>
      <c r="B23" s="138"/>
      <c r="C23" s="139"/>
      <c r="D23" s="137"/>
      <c r="E23" s="160"/>
      <c r="F23" s="149" t="s">
        <v>22</v>
      </c>
      <c r="G23" s="142"/>
      <c r="H23" s="143"/>
      <c r="I23" s="141"/>
      <c r="J23" s="150"/>
    </row>
    <row r="24" spans="1:10" s="119" customFormat="1" x14ac:dyDescent="0.25">
      <c r="A24" s="158"/>
      <c r="B24" s="125"/>
      <c r="C24" s="253">
        <f>'YR 5'!G40+'YR 4'!G40+'YR 3'!G40+'YR 2'!G40+'YR 1'!G40</f>
        <v>0</v>
      </c>
      <c r="D24" s="254"/>
      <c r="E24" s="255">
        <f>'YR 5'!I40+'YR 4'!I40+'YR 3'!I40+'YR 2'!I40+'YR 1'!I40</f>
        <v>0</v>
      </c>
      <c r="F24" s="148"/>
      <c r="G24" s="140"/>
      <c r="H24" s="253">
        <f>'YR 5'!P40+'YR 4'!P40+'YR 3'!P40+'YR 2'!P40+'YR 1'!P40</f>
        <v>0</v>
      </c>
      <c r="I24" s="254"/>
      <c r="J24" s="255">
        <f>'YR 5'!R40+'YR 4'!R40+'YR 3'!R40+'YR 2'!R40+'YR 1'!R40</f>
        <v>0</v>
      </c>
    </row>
    <row r="25" spans="1:10" s="119" customFormat="1" ht="16.5" thickBot="1" x14ac:dyDescent="0.3">
      <c r="A25" s="151" t="s">
        <v>64</v>
      </c>
      <c r="B25" s="127"/>
      <c r="C25" s="256">
        <f>SUM(C24,C20,C12,C22)</f>
        <v>0</v>
      </c>
      <c r="D25" s="256">
        <f>SUM(D20,D12)</f>
        <v>0</v>
      </c>
      <c r="E25" s="257">
        <f>+D25+C25</f>
        <v>0</v>
      </c>
      <c r="F25" s="151" t="s">
        <v>64</v>
      </c>
      <c r="G25" s="127"/>
      <c r="H25" s="256">
        <f>SUM(H24,H20,H12,H22)</f>
        <v>0</v>
      </c>
      <c r="I25" s="256">
        <f>SUM(I20,I12)</f>
        <v>0</v>
      </c>
      <c r="J25" s="257">
        <f>+I25+H25</f>
        <v>0</v>
      </c>
    </row>
    <row r="26" spans="1:10" x14ac:dyDescent="0.25">
      <c r="A26" s="162"/>
      <c r="B26" s="125"/>
      <c r="C26" s="133"/>
      <c r="D26" s="133"/>
      <c r="E26" s="163"/>
      <c r="F26" s="152"/>
      <c r="G26" s="140"/>
      <c r="H26" s="141"/>
      <c r="I26" s="141"/>
      <c r="J26" s="150"/>
    </row>
    <row r="27" spans="1:10" s="119" customFormat="1" ht="18.75" x14ac:dyDescent="0.3">
      <c r="A27" s="153" t="s">
        <v>62</v>
      </c>
      <c r="B27" s="134"/>
      <c r="C27" s="135"/>
      <c r="D27" s="135"/>
      <c r="E27" s="154"/>
      <c r="F27" s="153" t="s">
        <v>62</v>
      </c>
      <c r="G27" s="134"/>
      <c r="H27" s="135"/>
      <c r="I27" s="135"/>
      <c r="J27" s="154"/>
    </row>
    <row r="28" spans="1:10" s="119" customFormat="1" ht="18.75" x14ac:dyDescent="0.3">
      <c r="A28" s="159" t="s">
        <v>25</v>
      </c>
      <c r="B28" s="136"/>
      <c r="C28" s="137"/>
      <c r="D28" s="137"/>
      <c r="E28" s="160"/>
      <c r="F28" s="149" t="s">
        <v>25</v>
      </c>
      <c r="G28" s="140"/>
      <c r="H28" s="141"/>
      <c r="I28" s="141"/>
      <c r="J28" s="150"/>
    </row>
    <row r="29" spans="1:10" s="119" customFormat="1" x14ac:dyDescent="0.25">
      <c r="A29" s="161"/>
      <c r="B29" s="136"/>
      <c r="C29" s="240"/>
      <c r="D29" s="250" t="s">
        <v>12</v>
      </c>
      <c r="E29" s="251">
        <f>'YR 1'!I47+'YR 2'!I47+'YR 3'!I47+'YR 4'!I47+'YR 5'!I47</f>
        <v>0</v>
      </c>
      <c r="F29" s="148"/>
      <c r="G29" s="140"/>
      <c r="H29" s="250"/>
      <c r="I29" s="250" t="s">
        <v>12</v>
      </c>
      <c r="J29" s="251">
        <f>'YR 1'!R47+'YR 2'!R47+'YR 3'!R47+'YR 4'!R47+'YR 5'!R47</f>
        <v>0</v>
      </c>
    </row>
    <row r="30" spans="1:10" s="119" customFormat="1" ht="18.75" x14ac:dyDescent="0.3">
      <c r="A30" s="164" t="s">
        <v>26</v>
      </c>
      <c r="B30" s="136"/>
      <c r="C30" s="137"/>
      <c r="D30" s="258"/>
      <c r="E30" s="259"/>
      <c r="F30" s="155" t="s">
        <v>26</v>
      </c>
      <c r="G30" s="140"/>
      <c r="H30" s="141"/>
      <c r="I30" s="141"/>
      <c r="J30" s="150"/>
    </row>
    <row r="31" spans="1:10" x14ac:dyDescent="0.25">
      <c r="A31" s="161"/>
      <c r="B31" s="136"/>
      <c r="C31" s="240"/>
      <c r="D31" s="250" t="s">
        <v>12</v>
      </c>
      <c r="E31" s="251">
        <f>'YR 1'!I53+'YR 2'!I53+'YR 3'!I53+'YR 4'!I53+'YR 5'!I53</f>
        <v>0</v>
      </c>
      <c r="F31" s="148"/>
      <c r="G31" s="140"/>
      <c r="H31" s="250"/>
      <c r="I31" s="250" t="s">
        <v>12</v>
      </c>
      <c r="J31" s="251">
        <f>'YR 1'!R53+'YR 2'!R53+'YR 3'!R53+'YR 4'!R53+'YR 5'!R53</f>
        <v>0</v>
      </c>
    </row>
    <row r="32" spans="1:10" ht="18.75" x14ac:dyDescent="0.3">
      <c r="A32" s="164" t="s">
        <v>191</v>
      </c>
      <c r="B32" s="136"/>
      <c r="C32" s="137"/>
      <c r="D32" s="137"/>
      <c r="E32" s="160"/>
      <c r="F32" s="155" t="s">
        <v>191</v>
      </c>
      <c r="G32" s="140"/>
      <c r="H32" s="141"/>
      <c r="I32" s="141"/>
      <c r="J32" s="150"/>
    </row>
    <row r="33" spans="1:10" x14ac:dyDescent="0.25">
      <c r="A33" s="161"/>
      <c r="B33" s="136"/>
      <c r="C33" s="240"/>
      <c r="D33" s="250" t="s">
        <v>12</v>
      </c>
      <c r="E33" s="251">
        <f>'YR 1'!I58+'YR 2'!I58+'YR 3'!I58+'YR 4'!I58+'YR 5'!I58</f>
        <v>0</v>
      </c>
      <c r="F33" s="148"/>
      <c r="G33" s="140"/>
      <c r="H33" s="250"/>
      <c r="I33" s="250" t="s">
        <v>12</v>
      </c>
      <c r="J33" s="251">
        <f>'YR 1'!R58+'YR 2'!R58+'YR 3'!R58+'YR 4'!R58+'YR 5'!R58</f>
        <v>0</v>
      </c>
    </row>
    <row r="34" spans="1:10" ht="18.75" x14ac:dyDescent="0.3">
      <c r="A34" s="164" t="s">
        <v>190</v>
      </c>
      <c r="B34" s="136"/>
      <c r="C34" s="137"/>
      <c r="D34" s="137"/>
      <c r="E34" s="160"/>
      <c r="F34" s="155" t="s">
        <v>190</v>
      </c>
      <c r="G34" s="140"/>
      <c r="H34" s="141"/>
      <c r="I34" s="141"/>
      <c r="J34" s="150"/>
    </row>
    <row r="35" spans="1:10" x14ac:dyDescent="0.25">
      <c r="A35" s="161"/>
      <c r="B35" s="136"/>
      <c r="C35" s="240"/>
      <c r="D35" s="250" t="s">
        <v>12</v>
      </c>
      <c r="E35" s="251">
        <f>'YR 1'!I63+'YR 2'!I63+'YR 3'!I63+'YR 4'!I63+'YR 5'!I63</f>
        <v>0</v>
      </c>
      <c r="F35" s="148"/>
      <c r="G35" s="140"/>
      <c r="H35" s="250"/>
      <c r="I35" s="250" t="s">
        <v>12</v>
      </c>
      <c r="J35" s="251">
        <f>'YR 1'!R63+'YR 2'!R63+'YR 3'!R63+'YR 4'!R63+'YR 5'!R63</f>
        <v>0</v>
      </c>
    </row>
    <row r="36" spans="1:10" ht="18.75" x14ac:dyDescent="0.3">
      <c r="A36" s="164" t="s">
        <v>66</v>
      </c>
      <c r="B36" s="136"/>
      <c r="C36" s="137"/>
      <c r="D36" s="137"/>
      <c r="E36" s="160"/>
      <c r="F36" s="155" t="s">
        <v>66</v>
      </c>
      <c r="G36" s="140"/>
      <c r="H36" s="141"/>
      <c r="I36" s="141"/>
      <c r="J36" s="150"/>
    </row>
    <row r="37" spans="1:10" x14ac:dyDescent="0.25">
      <c r="A37" s="161"/>
      <c r="B37" s="136"/>
      <c r="C37" s="240"/>
      <c r="D37" s="250" t="s">
        <v>12</v>
      </c>
      <c r="E37" s="251">
        <f>'YR 1'!I67+'YR 2'!I67+'YR 3'!I67+'YR 4'!I67+'YR 5'!I67</f>
        <v>0</v>
      </c>
      <c r="F37" s="148"/>
      <c r="G37" s="140"/>
      <c r="H37" s="250"/>
      <c r="I37" s="250" t="s">
        <v>12</v>
      </c>
      <c r="J37" s="251">
        <f>'YR 1'!R67+'YR 2'!R67+'YR 3'!R67+'YR 4'!R67+'YR 5'!R67</f>
        <v>0</v>
      </c>
    </row>
    <row r="38" spans="1:10" ht="18.75" x14ac:dyDescent="0.3">
      <c r="A38" s="336" t="s">
        <v>188</v>
      </c>
      <c r="B38" s="136"/>
      <c r="C38" s="137"/>
      <c r="D38" s="258"/>
      <c r="E38" s="259"/>
      <c r="F38" s="337" t="s">
        <v>188</v>
      </c>
      <c r="G38" s="140"/>
      <c r="H38" s="258"/>
      <c r="I38" s="258"/>
      <c r="J38" s="259"/>
    </row>
    <row r="39" spans="1:10" ht="18.75" x14ac:dyDescent="0.3">
      <c r="A39" s="336"/>
      <c r="B39" s="136"/>
      <c r="C39" s="240"/>
      <c r="D39" s="250" t="s">
        <v>12</v>
      </c>
      <c r="E39" s="251">
        <f>'YR 1'!I73+'YR 2'!I73+'YR 3'!I73+'YR 4'!I73+'YR 5'!I73</f>
        <v>0</v>
      </c>
      <c r="F39" s="337"/>
      <c r="G39" s="140"/>
      <c r="H39" s="250"/>
      <c r="I39" s="250" t="s">
        <v>12</v>
      </c>
      <c r="J39" s="251">
        <f>'YR 1'!R73+'YR 2'!R73+'YR 3'!R73+'YR 4'!R73+'YR 5'!R73</f>
        <v>0</v>
      </c>
    </row>
    <row r="40" spans="1:10" ht="18.75" x14ac:dyDescent="0.3">
      <c r="A40" s="164" t="s">
        <v>189</v>
      </c>
      <c r="B40" s="136"/>
      <c r="C40" s="137"/>
      <c r="D40" s="137"/>
      <c r="E40" s="160"/>
      <c r="F40" s="155" t="s">
        <v>65</v>
      </c>
      <c r="G40" s="140"/>
      <c r="H40" s="141"/>
      <c r="I40" s="141"/>
      <c r="J40" s="150"/>
    </row>
    <row r="41" spans="1:10" x14ac:dyDescent="0.25">
      <c r="A41" s="162"/>
      <c r="B41" s="444">
        <f>'YR 1'!A75</f>
        <v>0</v>
      </c>
      <c r="C41" s="444"/>
      <c r="D41" s="444"/>
      <c r="E41" s="248">
        <f>'YR 5'!I75+'YR 4'!I75+'YR 3'!I75+'YR 2'!I75+'YR 1'!I75</f>
        <v>0</v>
      </c>
      <c r="F41" s="263"/>
      <c r="G41" s="444">
        <f>'YR 1'!J75</f>
        <v>0</v>
      </c>
      <c r="H41" s="444"/>
      <c r="I41" s="444"/>
      <c r="J41" s="248">
        <f>'YR 5'!R75+'YR 4'!R75+'YR 3'!R75+'YR 2'!R75+'YR 1'!R75</f>
        <v>0</v>
      </c>
    </row>
    <row r="42" spans="1:10" x14ac:dyDescent="0.25">
      <c r="A42" s="162"/>
      <c r="B42" s="444">
        <f>'YR 1'!A76</f>
        <v>0</v>
      </c>
      <c r="C42" s="444"/>
      <c r="D42" s="444"/>
      <c r="E42" s="248">
        <f>'YR 5'!I76+'YR 4'!I76+'YR 3'!I76+'YR 2'!I76+'YR 1'!I76</f>
        <v>0</v>
      </c>
      <c r="F42" s="263"/>
      <c r="G42" s="444">
        <f>'YR 1'!J76</f>
        <v>0</v>
      </c>
      <c r="H42" s="444"/>
      <c r="I42" s="444"/>
      <c r="J42" s="248">
        <f>'YR 5'!R76+'YR 4'!R76+'YR 3'!R76+'YR 2'!R76+'YR 1'!R76</f>
        <v>0</v>
      </c>
    </row>
    <row r="43" spans="1:10" x14ac:dyDescent="0.25">
      <c r="A43" s="162"/>
      <c r="B43" s="444">
        <f>'YR 1'!A77</f>
        <v>0</v>
      </c>
      <c r="C43" s="444"/>
      <c r="D43" s="444"/>
      <c r="E43" s="248">
        <f>'YR 5'!I77+'YR 4'!I77+'YR 3'!I77+'YR 2'!I77+'YR 1'!I77</f>
        <v>0</v>
      </c>
      <c r="F43" s="263"/>
      <c r="G43" s="444">
        <f>'YR 1'!J77</f>
        <v>0</v>
      </c>
      <c r="H43" s="444"/>
      <c r="I43" s="444"/>
      <c r="J43" s="248">
        <f>'YR 5'!R77+'YR 4'!R77+'YR 3'!R77+'YR 2'!R77+'YR 1'!R77</f>
        <v>0</v>
      </c>
    </row>
    <row r="44" spans="1:10" x14ac:dyDescent="0.25">
      <c r="A44" s="162"/>
      <c r="B44" s="444">
        <f>'YR 1'!A78</f>
        <v>0</v>
      </c>
      <c r="C44" s="444"/>
      <c r="D44" s="444"/>
      <c r="E44" s="248">
        <f>'YR 5'!I78+'YR 4'!I78+'YR 3'!I78+'YR 2'!I78+'YR 1'!I78</f>
        <v>0</v>
      </c>
      <c r="F44" s="263"/>
      <c r="G44" s="444">
        <f>'YR 1'!J78</f>
        <v>0</v>
      </c>
      <c r="H44" s="444"/>
      <c r="I44" s="444"/>
      <c r="J44" s="248">
        <f>'YR 5'!R78+'YR 4'!R78+'YR 3'!R78+'YR 2'!R78+'YR 1'!R78</f>
        <v>0</v>
      </c>
    </row>
    <row r="45" spans="1:10" x14ac:dyDescent="0.25">
      <c r="A45" s="162"/>
      <c r="B45" s="444">
        <f>'YR 1'!A79</f>
        <v>0</v>
      </c>
      <c r="C45" s="444"/>
      <c r="D45" s="444"/>
      <c r="E45" s="248">
        <f>'YR 5'!I79+'YR 4'!I79+'YR 3'!I79+'YR 2'!I79+'YR 1'!I79</f>
        <v>0</v>
      </c>
      <c r="F45" s="263"/>
      <c r="G45" s="444">
        <f>'YR 1'!J79</f>
        <v>0</v>
      </c>
      <c r="H45" s="444"/>
      <c r="I45" s="444"/>
      <c r="J45" s="248">
        <f>'YR 5'!R79+'YR 4'!R79+'YR 3'!R79+'YR 2'!R79+'YR 1'!R79</f>
        <v>0</v>
      </c>
    </row>
    <row r="46" spans="1:10" x14ac:dyDescent="0.25">
      <c r="A46" s="162"/>
      <c r="B46" s="249"/>
      <c r="C46" s="250"/>
      <c r="D46" s="250" t="s">
        <v>12</v>
      </c>
      <c r="E46" s="251">
        <f>SUM(E41:E45)</f>
        <v>0</v>
      </c>
      <c r="F46" s="264"/>
      <c r="G46" s="262"/>
      <c r="H46" s="250"/>
      <c r="I46" s="250" t="s">
        <v>12</v>
      </c>
      <c r="J46" s="251">
        <f>SUM(J41:J45)</f>
        <v>0</v>
      </c>
    </row>
    <row r="47" spans="1:10" ht="18.75" x14ac:dyDescent="0.3">
      <c r="A47" s="164" t="s">
        <v>27</v>
      </c>
      <c r="B47" s="136"/>
      <c r="C47" s="137"/>
      <c r="D47" s="137"/>
      <c r="E47" s="160"/>
      <c r="F47" s="155" t="s">
        <v>27</v>
      </c>
      <c r="G47" s="140"/>
      <c r="H47" s="141"/>
      <c r="I47" s="141"/>
      <c r="J47" s="150"/>
    </row>
    <row r="48" spans="1:10" x14ac:dyDescent="0.25">
      <c r="A48" s="162"/>
      <c r="B48" s="125"/>
      <c r="C48" s="240"/>
      <c r="D48" s="250" t="s">
        <v>12</v>
      </c>
      <c r="E48" s="251">
        <f>'YR 5'!I84+'YR 4'!I84+'YR 3'!I84+'YR 2'!I84+'YR 1'!I84</f>
        <v>0</v>
      </c>
      <c r="F48" s="152"/>
      <c r="G48" s="140"/>
      <c r="H48" s="240"/>
      <c r="I48" s="250" t="s">
        <v>12</v>
      </c>
      <c r="J48" s="251">
        <f>'YR 5'!R84+'YR 4'!R84+'YR 3'!R84+'YR 2'!R84+'YR 1'!R84</f>
        <v>0</v>
      </c>
    </row>
    <row r="49" spans="1:10" ht="21" customHeight="1" thickBot="1" x14ac:dyDescent="0.3">
      <c r="A49" s="156" t="s">
        <v>63</v>
      </c>
      <c r="B49" s="128"/>
      <c r="C49" s="129"/>
      <c r="D49" s="260"/>
      <c r="E49" s="261">
        <f>E48+E46+E37+E35+E33+E31+E29+E39</f>
        <v>0</v>
      </c>
      <c r="F49" s="156" t="s">
        <v>67</v>
      </c>
      <c r="G49" s="128"/>
      <c r="H49" s="129"/>
      <c r="I49" s="260"/>
      <c r="J49" s="261">
        <f>J48+J46+J37+J35+J33+J31+J29+J39</f>
        <v>0</v>
      </c>
    </row>
    <row r="50" spans="1:10" x14ac:dyDescent="0.25">
      <c r="A50" s="162"/>
      <c r="B50" s="125"/>
      <c r="C50" s="133"/>
      <c r="D50" s="133"/>
      <c r="E50" s="163"/>
      <c r="F50" s="152"/>
      <c r="G50" s="140"/>
      <c r="H50" s="141"/>
      <c r="I50" s="141"/>
      <c r="J50" s="150"/>
    </row>
    <row r="51" spans="1:10" x14ac:dyDescent="0.25">
      <c r="A51" s="232" t="s">
        <v>28</v>
      </c>
      <c r="B51" s="226"/>
      <c r="C51" s="226"/>
      <c r="D51" s="227"/>
      <c r="E51" s="233">
        <f>E49+E25</f>
        <v>0</v>
      </c>
      <c r="F51" s="232" t="s">
        <v>28</v>
      </c>
      <c r="G51" s="226"/>
      <c r="H51" s="226"/>
      <c r="I51" s="227"/>
      <c r="J51" s="233">
        <f>J49+J25</f>
        <v>0</v>
      </c>
    </row>
    <row r="52" spans="1:10" x14ac:dyDescent="0.25">
      <c r="A52" s="232"/>
      <c r="B52" s="226"/>
      <c r="C52" s="226"/>
      <c r="D52" s="227"/>
      <c r="E52" s="233"/>
      <c r="F52" s="232"/>
      <c r="G52" s="226"/>
      <c r="H52" s="226"/>
      <c r="I52" s="227"/>
      <c r="J52" s="233"/>
    </row>
    <row r="53" spans="1:10" x14ac:dyDescent="0.25">
      <c r="A53" s="234" t="s">
        <v>30</v>
      </c>
      <c r="B53" s="228"/>
      <c r="C53" s="228"/>
      <c r="D53" s="228"/>
      <c r="E53" s="233">
        <f>E48+E33+E31+E29+E25+B58+E39</f>
        <v>0</v>
      </c>
      <c r="F53" s="234" t="s">
        <v>30</v>
      </c>
      <c r="G53" s="228"/>
      <c r="H53" s="228"/>
      <c r="I53" s="228"/>
      <c r="J53" s="233">
        <f>J48+J33+J31+J29+J25+G58+J39</f>
        <v>0</v>
      </c>
    </row>
    <row r="54" spans="1:10" x14ac:dyDescent="0.25">
      <c r="A54" s="235">
        <f>'YR 1'!B90</f>
        <v>0.45</v>
      </c>
      <c r="B54" s="228" t="s">
        <v>32</v>
      </c>
      <c r="C54" s="228"/>
      <c r="D54" s="228"/>
      <c r="E54" s="233">
        <f>E53*A54</f>
        <v>0</v>
      </c>
      <c r="F54" s="235">
        <f>'YR 1'!K90</f>
        <v>0.45</v>
      </c>
      <c r="G54" s="228" t="s">
        <v>32</v>
      </c>
      <c r="H54" s="228"/>
      <c r="I54" s="228"/>
      <c r="J54" s="233">
        <f>J53*F54</f>
        <v>0</v>
      </c>
    </row>
    <row r="55" spans="1:10" x14ac:dyDescent="0.25">
      <c r="A55" s="234"/>
      <c r="B55" s="228" t="s">
        <v>46</v>
      </c>
      <c r="C55" s="228"/>
      <c r="D55" s="228"/>
      <c r="E55" s="236"/>
      <c r="F55" s="234"/>
      <c r="G55" s="228" t="s">
        <v>46</v>
      </c>
      <c r="H55" s="228"/>
      <c r="I55" s="228"/>
      <c r="J55" s="236"/>
    </row>
    <row r="56" spans="1:10" x14ac:dyDescent="0.25">
      <c r="A56" s="237" t="s">
        <v>31</v>
      </c>
      <c r="B56" s="238"/>
      <c r="C56" s="238"/>
      <c r="D56" s="238"/>
      <c r="E56" s="239">
        <f>E54+E51</f>
        <v>0</v>
      </c>
      <c r="F56" s="237" t="s">
        <v>31</v>
      </c>
      <c r="G56" s="238"/>
      <c r="H56" s="238"/>
      <c r="I56" s="238"/>
      <c r="J56" s="239">
        <f>J54+J51</f>
        <v>0</v>
      </c>
    </row>
    <row r="57" spans="1:10" x14ac:dyDescent="0.25">
      <c r="A57" s="124"/>
      <c r="B57" s="124"/>
      <c r="C57" s="122"/>
      <c r="D57" s="122"/>
      <c r="E57" s="122"/>
      <c r="F57" s="124"/>
      <c r="G57" s="124"/>
    </row>
    <row r="58" spans="1:10" hidden="1" x14ac:dyDescent="0.25">
      <c r="A58" s="124"/>
      <c r="B58" s="124">
        <f>'YR 5'!A100+'YR 4'!A100+'YR 3'!A100+'YR 2'!A100+'YR 1'!A100</f>
        <v>0</v>
      </c>
      <c r="C58" s="122"/>
      <c r="D58" s="122"/>
      <c r="E58" s="122"/>
      <c r="F58" s="124"/>
      <c r="G58" s="124">
        <f>'YR 5'!J100+'YR 4'!J100+'YR 3'!J100+'YR 2'!J100+'YR 1'!J100</f>
        <v>0</v>
      </c>
    </row>
    <row r="75" spans="1:5" s="119" customFormat="1" x14ac:dyDescent="0.25">
      <c r="A75" s="118"/>
      <c r="B75" s="118"/>
      <c r="C75" s="120"/>
      <c r="D75" s="120"/>
      <c r="E75" s="120"/>
    </row>
    <row r="76" spans="1:5" s="119" customFormat="1" x14ac:dyDescent="0.25">
      <c r="A76" s="118"/>
      <c r="B76" s="118"/>
      <c r="C76" s="120"/>
      <c r="D76" s="120"/>
      <c r="E76" s="120"/>
    </row>
  </sheetData>
  <mergeCells count="12">
    <mergeCell ref="G45:I45"/>
    <mergeCell ref="A1:E1"/>
    <mergeCell ref="B41:D41"/>
    <mergeCell ref="B43:D43"/>
    <mergeCell ref="B44:D44"/>
    <mergeCell ref="B45:D45"/>
    <mergeCell ref="F1:J1"/>
    <mergeCell ref="G41:I41"/>
    <mergeCell ref="G43:I43"/>
    <mergeCell ref="G44:I44"/>
    <mergeCell ref="B42:D42"/>
    <mergeCell ref="G42:I42"/>
  </mergeCells>
  <pageMargins left="0.4" right="0.21" top="0.32" bottom="0.35" header="0.3" footer="0.17"/>
  <pageSetup scale="7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77"/>
  <sheetViews>
    <sheetView zoomScaleNormal="100" workbookViewId="0">
      <selection sqref="A1:H1"/>
    </sheetView>
  </sheetViews>
  <sheetFormatPr defaultColWidth="10.140625" defaultRowHeight="15.75" x14ac:dyDescent="0.25"/>
  <cols>
    <col min="1" max="1" width="5.140625" style="118" customWidth="1"/>
    <col min="2" max="2" width="19.140625" style="118" customWidth="1"/>
    <col min="3" max="3" width="12.5703125" style="120" customWidth="1"/>
    <col min="4" max="4" width="13.42578125" style="120" customWidth="1"/>
    <col min="5" max="5" width="13" style="120" customWidth="1"/>
    <col min="6" max="6" width="13.5703125" style="120" customWidth="1"/>
    <col min="7" max="7" width="13" style="120" customWidth="1"/>
    <col min="8" max="8" width="16.85546875" style="120" customWidth="1"/>
    <col min="9" max="9" width="4.7109375" style="118" customWidth="1"/>
    <col min="10" max="10" width="17.140625" style="118" customWidth="1"/>
    <col min="11" max="11" width="14.42578125" style="118" customWidth="1"/>
    <col min="12" max="14" width="12.7109375" style="118" customWidth="1"/>
    <col min="15" max="15" width="14.140625" style="118" customWidth="1"/>
    <col min="16" max="16" width="17.85546875" style="118" customWidth="1"/>
    <col min="17" max="258" width="10.140625" style="118"/>
    <col min="259" max="259" width="5.140625" style="118" customWidth="1"/>
    <col min="260" max="260" width="22.85546875" style="118" customWidth="1"/>
    <col min="261" max="261" width="16.5703125" style="118" customWidth="1"/>
    <col min="262" max="262" width="10.140625" style="118"/>
    <col min="263" max="263" width="15.28515625" style="118" customWidth="1"/>
    <col min="264" max="264" width="17.85546875" style="118" customWidth="1"/>
    <col min="265" max="265" width="19.28515625" style="118" customWidth="1"/>
    <col min="266" max="266" width="9.5703125" style="118" customWidth="1"/>
    <col min="267" max="267" width="21.85546875" style="118" customWidth="1"/>
    <col min="268" max="514" width="10.140625" style="118"/>
    <col min="515" max="515" width="5.140625" style="118" customWidth="1"/>
    <col min="516" max="516" width="22.85546875" style="118" customWidth="1"/>
    <col min="517" max="517" width="16.5703125" style="118" customWidth="1"/>
    <col min="518" max="518" width="10.140625" style="118"/>
    <col min="519" max="519" width="15.28515625" style="118" customWidth="1"/>
    <col min="520" max="520" width="17.85546875" style="118" customWidth="1"/>
    <col min="521" max="521" width="19.28515625" style="118" customWidth="1"/>
    <col min="522" max="522" width="9.5703125" style="118" customWidth="1"/>
    <col min="523" max="523" width="21.85546875" style="118" customWidth="1"/>
    <col min="524" max="770" width="10.140625" style="118"/>
    <col min="771" max="771" width="5.140625" style="118" customWidth="1"/>
    <col min="772" max="772" width="22.85546875" style="118" customWidth="1"/>
    <col min="773" max="773" width="16.5703125" style="118" customWidth="1"/>
    <col min="774" max="774" width="10.140625" style="118"/>
    <col min="775" max="775" width="15.28515625" style="118" customWidth="1"/>
    <col min="776" max="776" width="17.85546875" style="118" customWidth="1"/>
    <col min="777" max="777" width="19.28515625" style="118" customWidth="1"/>
    <col min="778" max="778" width="9.5703125" style="118" customWidth="1"/>
    <col min="779" max="779" width="21.85546875" style="118" customWidth="1"/>
    <col min="780" max="1026" width="10.140625" style="118"/>
    <col min="1027" max="1027" width="5.140625" style="118" customWidth="1"/>
    <col min="1028" max="1028" width="22.85546875" style="118" customWidth="1"/>
    <col min="1029" max="1029" width="16.5703125" style="118" customWidth="1"/>
    <col min="1030" max="1030" width="10.140625" style="118"/>
    <col min="1031" max="1031" width="15.28515625" style="118" customWidth="1"/>
    <col min="1032" max="1032" width="17.85546875" style="118" customWidth="1"/>
    <col min="1033" max="1033" width="19.28515625" style="118" customWidth="1"/>
    <col min="1034" max="1034" width="9.5703125" style="118" customWidth="1"/>
    <col min="1035" max="1035" width="21.85546875" style="118" customWidth="1"/>
    <col min="1036" max="1282" width="10.140625" style="118"/>
    <col min="1283" max="1283" width="5.140625" style="118" customWidth="1"/>
    <col min="1284" max="1284" width="22.85546875" style="118" customWidth="1"/>
    <col min="1285" max="1285" width="16.5703125" style="118" customWidth="1"/>
    <col min="1286" max="1286" width="10.140625" style="118"/>
    <col min="1287" max="1287" width="15.28515625" style="118" customWidth="1"/>
    <col min="1288" max="1288" width="17.85546875" style="118" customWidth="1"/>
    <col min="1289" max="1289" width="19.28515625" style="118" customWidth="1"/>
    <col min="1290" max="1290" width="9.5703125" style="118" customWidth="1"/>
    <col min="1291" max="1291" width="21.85546875" style="118" customWidth="1"/>
    <col min="1292" max="1538" width="10.140625" style="118"/>
    <col min="1539" max="1539" width="5.140625" style="118" customWidth="1"/>
    <col min="1540" max="1540" width="22.85546875" style="118" customWidth="1"/>
    <col min="1541" max="1541" width="16.5703125" style="118" customWidth="1"/>
    <col min="1542" max="1542" width="10.140625" style="118"/>
    <col min="1543" max="1543" width="15.28515625" style="118" customWidth="1"/>
    <col min="1544" max="1544" width="17.85546875" style="118" customWidth="1"/>
    <col min="1545" max="1545" width="19.28515625" style="118" customWidth="1"/>
    <col min="1546" max="1546" width="9.5703125" style="118" customWidth="1"/>
    <col min="1547" max="1547" width="21.85546875" style="118" customWidth="1"/>
    <col min="1548" max="1794" width="10.140625" style="118"/>
    <col min="1795" max="1795" width="5.140625" style="118" customWidth="1"/>
    <col min="1796" max="1796" width="22.85546875" style="118" customWidth="1"/>
    <col min="1797" max="1797" width="16.5703125" style="118" customWidth="1"/>
    <col min="1798" max="1798" width="10.140625" style="118"/>
    <col min="1799" max="1799" width="15.28515625" style="118" customWidth="1"/>
    <col min="1800" max="1800" width="17.85546875" style="118" customWidth="1"/>
    <col min="1801" max="1801" width="19.28515625" style="118" customWidth="1"/>
    <col min="1802" max="1802" width="9.5703125" style="118" customWidth="1"/>
    <col min="1803" max="1803" width="21.85546875" style="118" customWidth="1"/>
    <col min="1804" max="2050" width="10.140625" style="118"/>
    <col min="2051" max="2051" width="5.140625" style="118" customWidth="1"/>
    <col min="2052" max="2052" width="22.85546875" style="118" customWidth="1"/>
    <col min="2053" max="2053" width="16.5703125" style="118" customWidth="1"/>
    <col min="2054" max="2054" width="10.140625" style="118"/>
    <col min="2055" max="2055" width="15.28515625" style="118" customWidth="1"/>
    <col min="2056" max="2056" width="17.85546875" style="118" customWidth="1"/>
    <col min="2057" max="2057" width="19.28515625" style="118" customWidth="1"/>
    <col min="2058" max="2058" width="9.5703125" style="118" customWidth="1"/>
    <col min="2059" max="2059" width="21.85546875" style="118" customWidth="1"/>
    <col min="2060" max="2306" width="10.140625" style="118"/>
    <col min="2307" max="2307" width="5.140625" style="118" customWidth="1"/>
    <col min="2308" max="2308" width="22.85546875" style="118" customWidth="1"/>
    <col min="2309" max="2309" width="16.5703125" style="118" customWidth="1"/>
    <col min="2310" max="2310" width="10.140625" style="118"/>
    <col min="2311" max="2311" width="15.28515625" style="118" customWidth="1"/>
    <col min="2312" max="2312" width="17.85546875" style="118" customWidth="1"/>
    <col min="2313" max="2313" width="19.28515625" style="118" customWidth="1"/>
    <col min="2314" max="2314" width="9.5703125" style="118" customWidth="1"/>
    <col min="2315" max="2315" width="21.85546875" style="118" customWidth="1"/>
    <col min="2316" max="2562" width="10.140625" style="118"/>
    <col min="2563" max="2563" width="5.140625" style="118" customWidth="1"/>
    <col min="2564" max="2564" width="22.85546875" style="118" customWidth="1"/>
    <col min="2565" max="2565" width="16.5703125" style="118" customWidth="1"/>
    <col min="2566" max="2566" width="10.140625" style="118"/>
    <col min="2567" max="2567" width="15.28515625" style="118" customWidth="1"/>
    <col min="2568" max="2568" width="17.85546875" style="118" customWidth="1"/>
    <col min="2569" max="2569" width="19.28515625" style="118" customWidth="1"/>
    <col min="2570" max="2570" width="9.5703125" style="118" customWidth="1"/>
    <col min="2571" max="2571" width="21.85546875" style="118" customWidth="1"/>
    <col min="2572" max="2818" width="10.140625" style="118"/>
    <col min="2819" max="2819" width="5.140625" style="118" customWidth="1"/>
    <col min="2820" max="2820" width="22.85546875" style="118" customWidth="1"/>
    <col min="2821" max="2821" width="16.5703125" style="118" customWidth="1"/>
    <col min="2822" max="2822" width="10.140625" style="118"/>
    <col min="2823" max="2823" width="15.28515625" style="118" customWidth="1"/>
    <col min="2824" max="2824" width="17.85546875" style="118" customWidth="1"/>
    <col min="2825" max="2825" width="19.28515625" style="118" customWidth="1"/>
    <col min="2826" max="2826" width="9.5703125" style="118" customWidth="1"/>
    <col min="2827" max="2827" width="21.85546875" style="118" customWidth="1"/>
    <col min="2828" max="3074" width="10.140625" style="118"/>
    <col min="3075" max="3075" width="5.140625" style="118" customWidth="1"/>
    <col min="3076" max="3076" width="22.85546875" style="118" customWidth="1"/>
    <col min="3077" max="3077" width="16.5703125" style="118" customWidth="1"/>
    <col min="3078" max="3078" width="10.140625" style="118"/>
    <col min="3079" max="3079" width="15.28515625" style="118" customWidth="1"/>
    <col min="3080" max="3080" width="17.85546875" style="118" customWidth="1"/>
    <col min="3081" max="3081" width="19.28515625" style="118" customWidth="1"/>
    <col min="3082" max="3082" width="9.5703125" style="118" customWidth="1"/>
    <col min="3083" max="3083" width="21.85546875" style="118" customWidth="1"/>
    <col min="3084" max="3330" width="10.140625" style="118"/>
    <col min="3331" max="3331" width="5.140625" style="118" customWidth="1"/>
    <col min="3332" max="3332" width="22.85546875" style="118" customWidth="1"/>
    <col min="3333" max="3333" width="16.5703125" style="118" customWidth="1"/>
    <col min="3334" max="3334" width="10.140625" style="118"/>
    <col min="3335" max="3335" width="15.28515625" style="118" customWidth="1"/>
    <col min="3336" max="3336" width="17.85546875" style="118" customWidth="1"/>
    <col min="3337" max="3337" width="19.28515625" style="118" customWidth="1"/>
    <col min="3338" max="3338" width="9.5703125" style="118" customWidth="1"/>
    <col min="3339" max="3339" width="21.85546875" style="118" customWidth="1"/>
    <col min="3340" max="3586" width="10.140625" style="118"/>
    <col min="3587" max="3587" width="5.140625" style="118" customWidth="1"/>
    <col min="3588" max="3588" width="22.85546875" style="118" customWidth="1"/>
    <col min="3589" max="3589" width="16.5703125" style="118" customWidth="1"/>
    <col min="3590" max="3590" width="10.140625" style="118"/>
    <col min="3591" max="3591" width="15.28515625" style="118" customWidth="1"/>
    <col min="3592" max="3592" width="17.85546875" style="118" customWidth="1"/>
    <col min="3593" max="3593" width="19.28515625" style="118" customWidth="1"/>
    <col min="3594" max="3594" width="9.5703125" style="118" customWidth="1"/>
    <col min="3595" max="3595" width="21.85546875" style="118" customWidth="1"/>
    <col min="3596" max="3842" width="10.140625" style="118"/>
    <col min="3843" max="3843" width="5.140625" style="118" customWidth="1"/>
    <col min="3844" max="3844" width="22.85546875" style="118" customWidth="1"/>
    <col min="3845" max="3845" width="16.5703125" style="118" customWidth="1"/>
    <col min="3846" max="3846" width="10.140625" style="118"/>
    <col min="3847" max="3847" width="15.28515625" style="118" customWidth="1"/>
    <col min="3848" max="3848" width="17.85546875" style="118" customWidth="1"/>
    <col min="3849" max="3849" width="19.28515625" style="118" customWidth="1"/>
    <col min="3850" max="3850" width="9.5703125" style="118" customWidth="1"/>
    <col min="3851" max="3851" width="21.85546875" style="118" customWidth="1"/>
    <col min="3852" max="4098" width="10.140625" style="118"/>
    <col min="4099" max="4099" width="5.140625" style="118" customWidth="1"/>
    <col min="4100" max="4100" width="22.85546875" style="118" customWidth="1"/>
    <col min="4101" max="4101" width="16.5703125" style="118" customWidth="1"/>
    <col min="4102" max="4102" width="10.140625" style="118"/>
    <col min="4103" max="4103" width="15.28515625" style="118" customWidth="1"/>
    <col min="4104" max="4104" width="17.85546875" style="118" customWidth="1"/>
    <col min="4105" max="4105" width="19.28515625" style="118" customWidth="1"/>
    <col min="4106" max="4106" width="9.5703125" style="118" customWidth="1"/>
    <col min="4107" max="4107" width="21.85546875" style="118" customWidth="1"/>
    <col min="4108" max="4354" width="10.140625" style="118"/>
    <col min="4355" max="4355" width="5.140625" style="118" customWidth="1"/>
    <col min="4356" max="4356" width="22.85546875" style="118" customWidth="1"/>
    <col min="4357" max="4357" width="16.5703125" style="118" customWidth="1"/>
    <col min="4358" max="4358" width="10.140625" style="118"/>
    <col min="4359" max="4359" width="15.28515625" style="118" customWidth="1"/>
    <col min="4360" max="4360" width="17.85546875" style="118" customWidth="1"/>
    <col min="4361" max="4361" width="19.28515625" style="118" customWidth="1"/>
    <col min="4362" max="4362" width="9.5703125" style="118" customWidth="1"/>
    <col min="4363" max="4363" width="21.85546875" style="118" customWidth="1"/>
    <col min="4364" max="4610" width="10.140625" style="118"/>
    <col min="4611" max="4611" width="5.140625" style="118" customWidth="1"/>
    <col min="4612" max="4612" width="22.85546875" style="118" customWidth="1"/>
    <col min="4613" max="4613" width="16.5703125" style="118" customWidth="1"/>
    <col min="4614" max="4614" width="10.140625" style="118"/>
    <col min="4615" max="4615" width="15.28515625" style="118" customWidth="1"/>
    <col min="4616" max="4616" width="17.85546875" style="118" customWidth="1"/>
    <col min="4617" max="4617" width="19.28515625" style="118" customWidth="1"/>
    <col min="4618" max="4618" width="9.5703125" style="118" customWidth="1"/>
    <col min="4619" max="4619" width="21.85546875" style="118" customWidth="1"/>
    <col min="4620" max="4866" width="10.140625" style="118"/>
    <col min="4867" max="4867" width="5.140625" style="118" customWidth="1"/>
    <col min="4868" max="4868" width="22.85546875" style="118" customWidth="1"/>
    <col min="4869" max="4869" width="16.5703125" style="118" customWidth="1"/>
    <col min="4870" max="4870" width="10.140625" style="118"/>
    <col min="4871" max="4871" width="15.28515625" style="118" customWidth="1"/>
    <col min="4872" max="4872" width="17.85546875" style="118" customWidth="1"/>
    <col min="4873" max="4873" width="19.28515625" style="118" customWidth="1"/>
    <col min="4874" max="4874" width="9.5703125" style="118" customWidth="1"/>
    <col min="4875" max="4875" width="21.85546875" style="118" customWidth="1"/>
    <col min="4876" max="5122" width="10.140625" style="118"/>
    <col min="5123" max="5123" width="5.140625" style="118" customWidth="1"/>
    <col min="5124" max="5124" width="22.85546875" style="118" customWidth="1"/>
    <col min="5125" max="5125" width="16.5703125" style="118" customWidth="1"/>
    <col min="5126" max="5126" width="10.140625" style="118"/>
    <col min="5127" max="5127" width="15.28515625" style="118" customWidth="1"/>
    <col min="5128" max="5128" width="17.85546875" style="118" customWidth="1"/>
    <col min="5129" max="5129" width="19.28515625" style="118" customWidth="1"/>
    <col min="5130" max="5130" width="9.5703125" style="118" customWidth="1"/>
    <col min="5131" max="5131" width="21.85546875" style="118" customWidth="1"/>
    <col min="5132" max="5378" width="10.140625" style="118"/>
    <col min="5379" max="5379" width="5.140625" style="118" customWidth="1"/>
    <col min="5380" max="5380" width="22.85546875" style="118" customWidth="1"/>
    <col min="5381" max="5381" width="16.5703125" style="118" customWidth="1"/>
    <col min="5382" max="5382" width="10.140625" style="118"/>
    <col min="5383" max="5383" width="15.28515625" style="118" customWidth="1"/>
    <col min="5384" max="5384" width="17.85546875" style="118" customWidth="1"/>
    <col min="5385" max="5385" width="19.28515625" style="118" customWidth="1"/>
    <col min="5386" max="5386" width="9.5703125" style="118" customWidth="1"/>
    <col min="5387" max="5387" width="21.85546875" style="118" customWidth="1"/>
    <col min="5388" max="5634" width="10.140625" style="118"/>
    <col min="5635" max="5635" width="5.140625" style="118" customWidth="1"/>
    <col min="5636" max="5636" width="22.85546875" style="118" customWidth="1"/>
    <col min="5637" max="5637" width="16.5703125" style="118" customWidth="1"/>
    <col min="5638" max="5638" width="10.140625" style="118"/>
    <col min="5639" max="5639" width="15.28515625" style="118" customWidth="1"/>
    <col min="5640" max="5640" width="17.85546875" style="118" customWidth="1"/>
    <col min="5641" max="5641" width="19.28515625" style="118" customWidth="1"/>
    <col min="5642" max="5642" width="9.5703125" style="118" customWidth="1"/>
    <col min="5643" max="5643" width="21.85546875" style="118" customWidth="1"/>
    <col min="5644" max="5890" width="10.140625" style="118"/>
    <col min="5891" max="5891" width="5.140625" style="118" customWidth="1"/>
    <col min="5892" max="5892" width="22.85546875" style="118" customWidth="1"/>
    <col min="5893" max="5893" width="16.5703125" style="118" customWidth="1"/>
    <col min="5894" max="5894" width="10.140625" style="118"/>
    <col min="5895" max="5895" width="15.28515625" style="118" customWidth="1"/>
    <col min="5896" max="5896" width="17.85546875" style="118" customWidth="1"/>
    <col min="5897" max="5897" width="19.28515625" style="118" customWidth="1"/>
    <col min="5898" max="5898" width="9.5703125" style="118" customWidth="1"/>
    <col min="5899" max="5899" width="21.85546875" style="118" customWidth="1"/>
    <col min="5900" max="6146" width="10.140625" style="118"/>
    <col min="6147" max="6147" width="5.140625" style="118" customWidth="1"/>
    <col min="6148" max="6148" width="22.85546875" style="118" customWidth="1"/>
    <col min="6149" max="6149" width="16.5703125" style="118" customWidth="1"/>
    <col min="6150" max="6150" width="10.140625" style="118"/>
    <col min="6151" max="6151" width="15.28515625" style="118" customWidth="1"/>
    <col min="6152" max="6152" width="17.85546875" style="118" customWidth="1"/>
    <col min="6153" max="6153" width="19.28515625" style="118" customWidth="1"/>
    <col min="6154" max="6154" width="9.5703125" style="118" customWidth="1"/>
    <col min="6155" max="6155" width="21.85546875" style="118" customWidth="1"/>
    <col min="6156" max="6402" width="10.140625" style="118"/>
    <col min="6403" max="6403" width="5.140625" style="118" customWidth="1"/>
    <col min="6404" max="6404" width="22.85546875" style="118" customWidth="1"/>
    <col min="6405" max="6405" width="16.5703125" style="118" customWidth="1"/>
    <col min="6406" max="6406" width="10.140625" style="118"/>
    <col min="6407" max="6407" width="15.28515625" style="118" customWidth="1"/>
    <col min="6408" max="6408" width="17.85546875" style="118" customWidth="1"/>
    <col min="6409" max="6409" width="19.28515625" style="118" customWidth="1"/>
    <col min="6410" max="6410" width="9.5703125" style="118" customWidth="1"/>
    <col min="6411" max="6411" width="21.85546875" style="118" customWidth="1"/>
    <col min="6412" max="6658" width="10.140625" style="118"/>
    <col min="6659" max="6659" width="5.140625" style="118" customWidth="1"/>
    <col min="6660" max="6660" width="22.85546875" style="118" customWidth="1"/>
    <col min="6661" max="6661" width="16.5703125" style="118" customWidth="1"/>
    <col min="6662" max="6662" width="10.140625" style="118"/>
    <col min="6663" max="6663" width="15.28515625" style="118" customWidth="1"/>
    <col min="6664" max="6664" width="17.85546875" style="118" customWidth="1"/>
    <col min="6665" max="6665" width="19.28515625" style="118" customWidth="1"/>
    <col min="6666" max="6666" width="9.5703125" style="118" customWidth="1"/>
    <col min="6667" max="6667" width="21.85546875" style="118" customWidth="1"/>
    <col min="6668" max="6914" width="10.140625" style="118"/>
    <col min="6915" max="6915" width="5.140625" style="118" customWidth="1"/>
    <col min="6916" max="6916" width="22.85546875" style="118" customWidth="1"/>
    <col min="6917" max="6917" width="16.5703125" style="118" customWidth="1"/>
    <col min="6918" max="6918" width="10.140625" style="118"/>
    <col min="6919" max="6919" width="15.28515625" style="118" customWidth="1"/>
    <col min="6920" max="6920" width="17.85546875" style="118" customWidth="1"/>
    <col min="6921" max="6921" width="19.28515625" style="118" customWidth="1"/>
    <col min="6922" max="6922" width="9.5703125" style="118" customWidth="1"/>
    <col min="6923" max="6923" width="21.85546875" style="118" customWidth="1"/>
    <col min="6924" max="7170" width="10.140625" style="118"/>
    <col min="7171" max="7171" width="5.140625" style="118" customWidth="1"/>
    <col min="7172" max="7172" width="22.85546875" style="118" customWidth="1"/>
    <col min="7173" max="7173" width="16.5703125" style="118" customWidth="1"/>
    <col min="7174" max="7174" width="10.140625" style="118"/>
    <col min="7175" max="7175" width="15.28515625" style="118" customWidth="1"/>
    <col min="7176" max="7176" width="17.85546875" style="118" customWidth="1"/>
    <col min="7177" max="7177" width="19.28515625" style="118" customWidth="1"/>
    <col min="7178" max="7178" width="9.5703125" style="118" customWidth="1"/>
    <col min="7179" max="7179" width="21.85546875" style="118" customWidth="1"/>
    <col min="7180" max="7426" width="10.140625" style="118"/>
    <col min="7427" max="7427" width="5.140625" style="118" customWidth="1"/>
    <col min="7428" max="7428" width="22.85546875" style="118" customWidth="1"/>
    <col min="7429" max="7429" width="16.5703125" style="118" customWidth="1"/>
    <col min="7430" max="7430" width="10.140625" style="118"/>
    <col min="7431" max="7431" width="15.28515625" style="118" customWidth="1"/>
    <col min="7432" max="7432" width="17.85546875" style="118" customWidth="1"/>
    <col min="7433" max="7433" width="19.28515625" style="118" customWidth="1"/>
    <col min="7434" max="7434" width="9.5703125" style="118" customWidth="1"/>
    <col min="7435" max="7435" width="21.85546875" style="118" customWidth="1"/>
    <col min="7436" max="7682" width="10.140625" style="118"/>
    <col min="7683" max="7683" width="5.140625" style="118" customWidth="1"/>
    <col min="7684" max="7684" width="22.85546875" style="118" customWidth="1"/>
    <col min="7685" max="7685" width="16.5703125" style="118" customWidth="1"/>
    <col min="7686" max="7686" width="10.140625" style="118"/>
    <col min="7687" max="7687" width="15.28515625" style="118" customWidth="1"/>
    <col min="7688" max="7688" width="17.85546875" style="118" customWidth="1"/>
    <col min="7689" max="7689" width="19.28515625" style="118" customWidth="1"/>
    <col min="7690" max="7690" width="9.5703125" style="118" customWidth="1"/>
    <col min="7691" max="7691" width="21.85546875" style="118" customWidth="1"/>
    <col min="7692" max="7938" width="10.140625" style="118"/>
    <col min="7939" max="7939" width="5.140625" style="118" customWidth="1"/>
    <col min="7940" max="7940" width="22.85546875" style="118" customWidth="1"/>
    <col min="7941" max="7941" width="16.5703125" style="118" customWidth="1"/>
    <col min="7942" max="7942" width="10.140625" style="118"/>
    <col min="7943" max="7943" width="15.28515625" style="118" customWidth="1"/>
    <col min="7944" max="7944" width="17.85546875" style="118" customWidth="1"/>
    <col min="7945" max="7945" width="19.28515625" style="118" customWidth="1"/>
    <col min="7946" max="7946" width="9.5703125" style="118" customWidth="1"/>
    <col min="7947" max="7947" width="21.85546875" style="118" customWidth="1"/>
    <col min="7948" max="8194" width="10.140625" style="118"/>
    <col min="8195" max="8195" width="5.140625" style="118" customWidth="1"/>
    <col min="8196" max="8196" width="22.85546875" style="118" customWidth="1"/>
    <col min="8197" max="8197" width="16.5703125" style="118" customWidth="1"/>
    <col min="8198" max="8198" width="10.140625" style="118"/>
    <col min="8199" max="8199" width="15.28515625" style="118" customWidth="1"/>
    <col min="8200" max="8200" width="17.85546875" style="118" customWidth="1"/>
    <col min="8201" max="8201" width="19.28515625" style="118" customWidth="1"/>
    <col min="8202" max="8202" width="9.5703125" style="118" customWidth="1"/>
    <col min="8203" max="8203" width="21.85546875" style="118" customWidth="1"/>
    <col min="8204" max="8450" width="10.140625" style="118"/>
    <col min="8451" max="8451" width="5.140625" style="118" customWidth="1"/>
    <col min="8452" max="8452" width="22.85546875" style="118" customWidth="1"/>
    <col min="8453" max="8453" width="16.5703125" style="118" customWidth="1"/>
    <col min="8454" max="8454" width="10.140625" style="118"/>
    <col min="8455" max="8455" width="15.28515625" style="118" customWidth="1"/>
    <col min="8456" max="8456" width="17.85546875" style="118" customWidth="1"/>
    <col min="8457" max="8457" width="19.28515625" style="118" customWidth="1"/>
    <col min="8458" max="8458" width="9.5703125" style="118" customWidth="1"/>
    <col min="8459" max="8459" width="21.85546875" style="118" customWidth="1"/>
    <col min="8460" max="8706" width="10.140625" style="118"/>
    <col min="8707" max="8707" width="5.140625" style="118" customWidth="1"/>
    <col min="8708" max="8708" width="22.85546875" style="118" customWidth="1"/>
    <col min="8709" max="8709" width="16.5703125" style="118" customWidth="1"/>
    <col min="8710" max="8710" width="10.140625" style="118"/>
    <col min="8711" max="8711" width="15.28515625" style="118" customWidth="1"/>
    <col min="8712" max="8712" width="17.85546875" style="118" customWidth="1"/>
    <col min="8713" max="8713" width="19.28515625" style="118" customWidth="1"/>
    <col min="8714" max="8714" width="9.5703125" style="118" customWidth="1"/>
    <col min="8715" max="8715" width="21.85546875" style="118" customWidth="1"/>
    <col min="8716" max="8962" width="10.140625" style="118"/>
    <col min="8963" max="8963" width="5.140625" style="118" customWidth="1"/>
    <col min="8964" max="8964" width="22.85546875" style="118" customWidth="1"/>
    <col min="8965" max="8965" width="16.5703125" style="118" customWidth="1"/>
    <col min="8966" max="8966" width="10.140625" style="118"/>
    <col min="8967" max="8967" width="15.28515625" style="118" customWidth="1"/>
    <col min="8968" max="8968" width="17.85546875" style="118" customWidth="1"/>
    <col min="8969" max="8969" width="19.28515625" style="118" customWidth="1"/>
    <col min="8970" max="8970" width="9.5703125" style="118" customWidth="1"/>
    <col min="8971" max="8971" width="21.85546875" style="118" customWidth="1"/>
    <col min="8972" max="9218" width="10.140625" style="118"/>
    <col min="9219" max="9219" width="5.140625" style="118" customWidth="1"/>
    <col min="9220" max="9220" width="22.85546875" style="118" customWidth="1"/>
    <col min="9221" max="9221" width="16.5703125" style="118" customWidth="1"/>
    <col min="9222" max="9222" width="10.140625" style="118"/>
    <col min="9223" max="9223" width="15.28515625" style="118" customWidth="1"/>
    <col min="9224" max="9224" width="17.85546875" style="118" customWidth="1"/>
    <col min="9225" max="9225" width="19.28515625" style="118" customWidth="1"/>
    <col min="9226" max="9226" width="9.5703125" style="118" customWidth="1"/>
    <col min="9227" max="9227" width="21.85546875" style="118" customWidth="1"/>
    <col min="9228" max="9474" width="10.140625" style="118"/>
    <col min="9475" max="9475" width="5.140625" style="118" customWidth="1"/>
    <col min="9476" max="9476" width="22.85546875" style="118" customWidth="1"/>
    <col min="9477" max="9477" width="16.5703125" style="118" customWidth="1"/>
    <col min="9478" max="9478" width="10.140625" style="118"/>
    <col min="9479" max="9479" width="15.28515625" style="118" customWidth="1"/>
    <col min="9480" max="9480" width="17.85546875" style="118" customWidth="1"/>
    <col min="9481" max="9481" width="19.28515625" style="118" customWidth="1"/>
    <col min="9482" max="9482" width="9.5703125" style="118" customWidth="1"/>
    <col min="9483" max="9483" width="21.85546875" style="118" customWidth="1"/>
    <col min="9484" max="9730" width="10.140625" style="118"/>
    <col min="9731" max="9731" width="5.140625" style="118" customWidth="1"/>
    <col min="9732" max="9732" width="22.85546875" style="118" customWidth="1"/>
    <col min="9733" max="9733" width="16.5703125" style="118" customWidth="1"/>
    <col min="9734" max="9734" width="10.140625" style="118"/>
    <col min="9735" max="9735" width="15.28515625" style="118" customWidth="1"/>
    <col min="9736" max="9736" width="17.85546875" style="118" customWidth="1"/>
    <col min="9737" max="9737" width="19.28515625" style="118" customWidth="1"/>
    <col min="9738" max="9738" width="9.5703125" style="118" customWidth="1"/>
    <col min="9739" max="9739" width="21.85546875" style="118" customWidth="1"/>
    <col min="9740" max="9986" width="10.140625" style="118"/>
    <col min="9987" max="9987" width="5.140625" style="118" customWidth="1"/>
    <col min="9988" max="9988" width="22.85546875" style="118" customWidth="1"/>
    <col min="9989" max="9989" width="16.5703125" style="118" customWidth="1"/>
    <col min="9990" max="9990" width="10.140625" style="118"/>
    <col min="9991" max="9991" width="15.28515625" style="118" customWidth="1"/>
    <col min="9992" max="9992" width="17.85546875" style="118" customWidth="1"/>
    <col min="9993" max="9993" width="19.28515625" style="118" customWidth="1"/>
    <col min="9994" max="9994" width="9.5703125" style="118" customWidth="1"/>
    <col min="9995" max="9995" width="21.85546875" style="118" customWidth="1"/>
    <col min="9996" max="10242" width="10.140625" style="118"/>
    <col min="10243" max="10243" width="5.140625" style="118" customWidth="1"/>
    <col min="10244" max="10244" width="22.85546875" style="118" customWidth="1"/>
    <col min="10245" max="10245" width="16.5703125" style="118" customWidth="1"/>
    <col min="10246" max="10246" width="10.140625" style="118"/>
    <col min="10247" max="10247" width="15.28515625" style="118" customWidth="1"/>
    <col min="10248" max="10248" width="17.85546875" style="118" customWidth="1"/>
    <col min="10249" max="10249" width="19.28515625" style="118" customWidth="1"/>
    <col min="10250" max="10250" width="9.5703125" style="118" customWidth="1"/>
    <col min="10251" max="10251" width="21.85546875" style="118" customWidth="1"/>
    <col min="10252" max="10498" width="10.140625" style="118"/>
    <col min="10499" max="10499" width="5.140625" style="118" customWidth="1"/>
    <col min="10500" max="10500" width="22.85546875" style="118" customWidth="1"/>
    <col min="10501" max="10501" width="16.5703125" style="118" customWidth="1"/>
    <col min="10502" max="10502" width="10.140625" style="118"/>
    <col min="10503" max="10503" width="15.28515625" style="118" customWidth="1"/>
    <col min="10504" max="10504" width="17.85546875" style="118" customWidth="1"/>
    <col min="10505" max="10505" width="19.28515625" style="118" customWidth="1"/>
    <col min="10506" max="10506" width="9.5703125" style="118" customWidth="1"/>
    <col min="10507" max="10507" width="21.85546875" style="118" customWidth="1"/>
    <col min="10508" max="10754" width="10.140625" style="118"/>
    <col min="10755" max="10755" width="5.140625" style="118" customWidth="1"/>
    <col min="10756" max="10756" width="22.85546875" style="118" customWidth="1"/>
    <col min="10757" max="10757" width="16.5703125" style="118" customWidth="1"/>
    <col min="10758" max="10758" width="10.140625" style="118"/>
    <col min="10759" max="10759" width="15.28515625" style="118" customWidth="1"/>
    <col min="10760" max="10760" width="17.85546875" style="118" customWidth="1"/>
    <col min="10761" max="10761" width="19.28515625" style="118" customWidth="1"/>
    <col min="10762" max="10762" width="9.5703125" style="118" customWidth="1"/>
    <col min="10763" max="10763" width="21.85546875" style="118" customWidth="1"/>
    <col min="10764" max="11010" width="10.140625" style="118"/>
    <col min="11011" max="11011" width="5.140625" style="118" customWidth="1"/>
    <col min="11012" max="11012" width="22.85546875" style="118" customWidth="1"/>
    <col min="11013" max="11013" width="16.5703125" style="118" customWidth="1"/>
    <col min="11014" max="11014" width="10.140625" style="118"/>
    <col min="11015" max="11015" width="15.28515625" style="118" customWidth="1"/>
    <col min="11016" max="11016" width="17.85546875" style="118" customWidth="1"/>
    <col min="11017" max="11017" width="19.28515625" style="118" customWidth="1"/>
    <col min="11018" max="11018" width="9.5703125" style="118" customWidth="1"/>
    <col min="11019" max="11019" width="21.85546875" style="118" customWidth="1"/>
    <col min="11020" max="11266" width="10.140625" style="118"/>
    <col min="11267" max="11267" width="5.140625" style="118" customWidth="1"/>
    <col min="11268" max="11268" width="22.85546875" style="118" customWidth="1"/>
    <col min="11269" max="11269" width="16.5703125" style="118" customWidth="1"/>
    <col min="11270" max="11270" width="10.140625" style="118"/>
    <col min="11271" max="11271" width="15.28515625" style="118" customWidth="1"/>
    <col min="11272" max="11272" width="17.85546875" style="118" customWidth="1"/>
    <col min="11273" max="11273" width="19.28515625" style="118" customWidth="1"/>
    <col min="11274" max="11274" width="9.5703125" style="118" customWidth="1"/>
    <col min="11275" max="11275" width="21.85546875" style="118" customWidth="1"/>
    <col min="11276" max="11522" width="10.140625" style="118"/>
    <col min="11523" max="11523" width="5.140625" style="118" customWidth="1"/>
    <col min="11524" max="11524" width="22.85546875" style="118" customWidth="1"/>
    <col min="11525" max="11525" width="16.5703125" style="118" customWidth="1"/>
    <col min="11526" max="11526" width="10.140625" style="118"/>
    <col min="11527" max="11527" width="15.28515625" style="118" customWidth="1"/>
    <col min="11528" max="11528" width="17.85546875" style="118" customWidth="1"/>
    <col min="11529" max="11529" width="19.28515625" style="118" customWidth="1"/>
    <col min="11530" max="11530" width="9.5703125" style="118" customWidth="1"/>
    <col min="11531" max="11531" width="21.85546875" style="118" customWidth="1"/>
    <col min="11532" max="11778" width="10.140625" style="118"/>
    <col min="11779" max="11779" width="5.140625" style="118" customWidth="1"/>
    <col min="11780" max="11780" width="22.85546875" style="118" customWidth="1"/>
    <col min="11781" max="11781" width="16.5703125" style="118" customWidth="1"/>
    <col min="11782" max="11782" width="10.140625" style="118"/>
    <col min="11783" max="11783" width="15.28515625" style="118" customWidth="1"/>
    <col min="11784" max="11784" width="17.85546875" style="118" customWidth="1"/>
    <col min="11785" max="11785" width="19.28515625" style="118" customWidth="1"/>
    <col min="11786" max="11786" width="9.5703125" style="118" customWidth="1"/>
    <col min="11787" max="11787" width="21.85546875" style="118" customWidth="1"/>
    <col min="11788" max="12034" width="10.140625" style="118"/>
    <col min="12035" max="12035" width="5.140625" style="118" customWidth="1"/>
    <col min="12036" max="12036" width="22.85546875" style="118" customWidth="1"/>
    <col min="12037" max="12037" width="16.5703125" style="118" customWidth="1"/>
    <col min="12038" max="12038" width="10.140625" style="118"/>
    <col min="12039" max="12039" width="15.28515625" style="118" customWidth="1"/>
    <col min="12040" max="12040" width="17.85546875" style="118" customWidth="1"/>
    <col min="12041" max="12041" width="19.28515625" style="118" customWidth="1"/>
    <col min="12042" max="12042" width="9.5703125" style="118" customWidth="1"/>
    <col min="12043" max="12043" width="21.85546875" style="118" customWidth="1"/>
    <col min="12044" max="12290" width="10.140625" style="118"/>
    <col min="12291" max="12291" width="5.140625" style="118" customWidth="1"/>
    <col min="12292" max="12292" width="22.85546875" style="118" customWidth="1"/>
    <col min="12293" max="12293" width="16.5703125" style="118" customWidth="1"/>
    <col min="12294" max="12294" width="10.140625" style="118"/>
    <col min="12295" max="12295" width="15.28515625" style="118" customWidth="1"/>
    <col min="12296" max="12296" width="17.85546875" style="118" customWidth="1"/>
    <col min="12297" max="12297" width="19.28515625" style="118" customWidth="1"/>
    <col min="12298" max="12298" width="9.5703125" style="118" customWidth="1"/>
    <col min="12299" max="12299" width="21.85546875" style="118" customWidth="1"/>
    <col min="12300" max="12546" width="10.140625" style="118"/>
    <col min="12547" max="12547" width="5.140625" style="118" customWidth="1"/>
    <col min="12548" max="12548" width="22.85546875" style="118" customWidth="1"/>
    <col min="12549" max="12549" width="16.5703125" style="118" customWidth="1"/>
    <col min="12550" max="12550" width="10.140625" style="118"/>
    <col min="12551" max="12551" width="15.28515625" style="118" customWidth="1"/>
    <col min="12552" max="12552" width="17.85546875" style="118" customWidth="1"/>
    <col min="12553" max="12553" width="19.28515625" style="118" customWidth="1"/>
    <col min="12554" max="12554" width="9.5703125" style="118" customWidth="1"/>
    <col min="12555" max="12555" width="21.85546875" style="118" customWidth="1"/>
    <col min="12556" max="12802" width="10.140625" style="118"/>
    <col min="12803" max="12803" width="5.140625" style="118" customWidth="1"/>
    <col min="12804" max="12804" width="22.85546875" style="118" customWidth="1"/>
    <col min="12805" max="12805" width="16.5703125" style="118" customWidth="1"/>
    <col min="12806" max="12806" width="10.140625" style="118"/>
    <col min="12807" max="12807" width="15.28515625" style="118" customWidth="1"/>
    <col min="12808" max="12808" width="17.85546875" style="118" customWidth="1"/>
    <col min="12809" max="12809" width="19.28515625" style="118" customWidth="1"/>
    <col min="12810" max="12810" width="9.5703125" style="118" customWidth="1"/>
    <col min="12811" max="12811" width="21.85546875" style="118" customWidth="1"/>
    <col min="12812" max="13058" width="10.140625" style="118"/>
    <col min="13059" max="13059" width="5.140625" style="118" customWidth="1"/>
    <col min="13060" max="13060" width="22.85546875" style="118" customWidth="1"/>
    <col min="13061" max="13061" width="16.5703125" style="118" customWidth="1"/>
    <col min="13062" max="13062" width="10.140625" style="118"/>
    <col min="13063" max="13063" width="15.28515625" style="118" customWidth="1"/>
    <col min="13064" max="13064" width="17.85546875" style="118" customWidth="1"/>
    <col min="13065" max="13065" width="19.28515625" style="118" customWidth="1"/>
    <col min="13066" max="13066" width="9.5703125" style="118" customWidth="1"/>
    <col min="13067" max="13067" width="21.85546875" style="118" customWidth="1"/>
    <col min="13068" max="13314" width="10.140625" style="118"/>
    <col min="13315" max="13315" width="5.140625" style="118" customWidth="1"/>
    <col min="13316" max="13316" width="22.85546875" style="118" customWidth="1"/>
    <col min="13317" max="13317" width="16.5703125" style="118" customWidth="1"/>
    <col min="13318" max="13318" width="10.140625" style="118"/>
    <col min="13319" max="13319" width="15.28515625" style="118" customWidth="1"/>
    <col min="13320" max="13320" width="17.85546875" style="118" customWidth="1"/>
    <col min="13321" max="13321" width="19.28515625" style="118" customWidth="1"/>
    <col min="13322" max="13322" width="9.5703125" style="118" customWidth="1"/>
    <col min="13323" max="13323" width="21.85546875" style="118" customWidth="1"/>
    <col min="13324" max="13570" width="10.140625" style="118"/>
    <col min="13571" max="13571" width="5.140625" style="118" customWidth="1"/>
    <col min="13572" max="13572" width="22.85546875" style="118" customWidth="1"/>
    <col min="13573" max="13573" width="16.5703125" style="118" customWidth="1"/>
    <col min="13574" max="13574" width="10.140625" style="118"/>
    <col min="13575" max="13575" width="15.28515625" style="118" customWidth="1"/>
    <col min="13576" max="13576" width="17.85546875" style="118" customWidth="1"/>
    <col min="13577" max="13577" width="19.28515625" style="118" customWidth="1"/>
    <col min="13578" max="13578" width="9.5703125" style="118" customWidth="1"/>
    <col min="13579" max="13579" width="21.85546875" style="118" customWidth="1"/>
    <col min="13580" max="13826" width="10.140625" style="118"/>
    <col min="13827" max="13827" width="5.140625" style="118" customWidth="1"/>
    <col min="13828" max="13828" width="22.85546875" style="118" customWidth="1"/>
    <col min="13829" max="13829" width="16.5703125" style="118" customWidth="1"/>
    <col min="13830" max="13830" width="10.140625" style="118"/>
    <col min="13831" max="13831" width="15.28515625" style="118" customWidth="1"/>
    <col min="13832" max="13832" width="17.85546875" style="118" customWidth="1"/>
    <col min="13833" max="13833" width="19.28515625" style="118" customWidth="1"/>
    <col min="13834" max="13834" width="9.5703125" style="118" customWidth="1"/>
    <col min="13835" max="13835" width="21.85546875" style="118" customWidth="1"/>
    <col min="13836" max="14082" width="10.140625" style="118"/>
    <col min="14083" max="14083" width="5.140625" style="118" customWidth="1"/>
    <col min="14084" max="14084" width="22.85546875" style="118" customWidth="1"/>
    <col min="14085" max="14085" width="16.5703125" style="118" customWidth="1"/>
    <col min="14086" max="14086" width="10.140625" style="118"/>
    <col min="14087" max="14087" width="15.28515625" style="118" customWidth="1"/>
    <col min="14088" max="14088" width="17.85546875" style="118" customWidth="1"/>
    <col min="14089" max="14089" width="19.28515625" style="118" customWidth="1"/>
    <col min="14090" max="14090" width="9.5703125" style="118" customWidth="1"/>
    <col min="14091" max="14091" width="21.85546875" style="118" customWidth="1"/>
    <col min="14092" max="14338" width="10.140625" style="118"/>
    <col min="14339" max="14339" width="5.140625" style="118" customWidth="1"/>
    <col min="14340" max="14340" width="22.85546875" style="118" customWidth="1"/>
    <col min="14341" max="14341" width="16.5703125" style="118" customWidth="1"/>
    <col min="14342" max="14342" width="10.140625" style="118"/>
    <col min="14343" max="14343" width="15.28515625" style="118" customWidth="1"/>
    <col min="14344" max="14344" width="17.85546875" style="118" customWidth="1"/>
    <col min="14345" max="14345" width="19.28515625" style="118" customWidth="1"/>
    <col min="14346" max="14346" width="9.5703125" style="118" customWidth="1"/>
    <col min="14347" max="14347" width="21.85546875" style="118" customWidth="1"/>
    <col min="14348" max="14594" width="10.140625" style="118"/>
    <col min="14595" max="14595" width="5.140625" style="118" customWidth="1"/>
    <col min="14596" max="14596" width="22.85546875" style="118" customWidth="1"/>
    <col min="14597" max="14597" width="16.5703125" style="118" customWidth="1"/>
    <col min="14598" max="14598" width="10.140625" style="118"/>
    <col min="14599" max="14599" width="15.28515625" style="118" customWidth="1"/>
    <col min="14600" max="14600" width="17.85546875" style="118" customWidth="1"/>
    <col min="14601" max="14601" width="19.28515625" style="118" customWidth="1"/>
    <col min="14602" max="14602" width="9.5703125" style="118" customWidth="1"/>
    <col min="14603" max="14603" width="21.85546875" style="118" customWidth="1"/>
    <col min="14604" max="14850" width="10.140625" style="118"/>
    <col min="14851" max="14851" width="5.140625" style="118" customWidth="1"/>
    <col min="14852" max="14852" width="22.85546875" style="118" customWidth="1"/>
    <col min="14853" max="14853" width="16.5703125" style="118" customWidth="1"/>
    <col min="14854" max="14854" width="10.140625" style="118"/>
    <col min="14855" max="14855" width="15.28515625" style="118" customWidth="1"/>
    <col min="14856" max="14856" width="17.85546875" style="118" customWidth="1"/>
    <col min="14857" max="14857" width="19.28515625" style="118" customWidth="1"/>
    <col min="14858" max="14858" width="9.5703125" style="118" customWidth="1"/>
    <col min="14859" max="14859" width="21.85546875" style="118" customWidth="1"/>
    <col min="14860" max="15106" width="10.140625" style="118"/>
    <col min="15107" max="15107" width="5.140625" style="118" customWidth="1"/>
    <col min="15108" max="15108" width="22.85546875" style="118" customWidth="1"/>
    <col min="15109" max="15109" width="16.5703125" style="118" customWidth="1"/>
    <col min="15110" max="15110" width="10.140625" style="118"/>
    <col min="15111" max="15111" width="15.28515625" style="118" customWidth="1"/>
    <col min="15112" max="15112" width="17.85546875" style="118" customWidth="1"/>
    <col min="15113" max="15113" width="19.28515625" style="118" customWidth="1"/>
    <col min="15114" max="15114" width="9.5703125" style="118" customWidth="1"/>
    <col min="15115" max="15115" width="21.85546875" style="118" customWidth="1"/>
    <col min="15116" max="15362" width="10.140625" style="118"/>
    <col min="15363" max="15363" width="5.140625" style="118" customWidth="1"/>
    <col min="15364" max="15364" width="22.85546875" style="118" customWidth="1"/>
    <col min="15365" max="15365" width="16.5703125" style="118" customWidth="1"/>
    <col min="15366" max="15366" width="10.140625" style="118"/>
    <col min="15367" max="15367" width="15.28515625" style="118" customWidth="1"/>
    <col min="15368" max="15368" width="17.85546875" style="118" customWidth="1"/>
    <col min="15369" max="15369" width="19.28515625" style="118" customWidth="1"/>
    <col min="15370" max="15370" width="9.5703125" style="118" customWidth="1"/>
    <col min="15371" max="15371" width="21.85546875" style="118" customWidth="1"/>
    <col min="15372" max="15618" width="10.140625" style="118"/>
    <col min="15619" max="15619" width="5.140625" style="118" customWidth="1"/>
    <col min="15620" max="15620" width="22.85546875" style="118" customWidth="1"/>
    <col min="15621" max="15621" width="16.5703125" style="118" customWidth="1"/>
    <col min="15622" max="15622" width="10.140625" style="118"/>
    <col min="15623" max="15623" width="15.28515625" style="118" customWidth="1"/>
    <col min="15624" max="15624" width="17.85546875" style="118" customWidth="1"/>
    <col min="15625" max="15625" width="19.28515625" style="118" customWidth="1"/>
    <col min="15626" max="15626" width="9.5703125" style="118" customWidth="1"/>
    <col min="15627" max="15627" width="21.85546875" style="118" customWidth="1"/>
    <col min="15628" max="15874" width="10.140625" style="118"/>
    <col min="15875" max="15875" width="5.140625" style="118" customWidth="1"/>
    <col min="15876" max="15876" width="22.85546875" style="118" customWidth="1"/>
    <col min="15877" max="15877" width="16.5703125" style="118" customWidth="1"/>
    <col min="15878" max="15878" width="10.140625" style="118"/>
    <col min="15879" max="15879" width="15.28515625" style="118" customWidth="1"/>
    <col min="15880" max="15880" width="17.85546875" style="118" customWidth="1"/>
    <col min="15881" max="15881" width="19.28515625" style="118" customWidth="1"/>
    <col min="15882" max="15882" width="9.5703125" style="118" customWidth="1"/>
    <col min="15883" max="15883" width="21.85546875" style="118" customWidth="1"/>
    <col min="15884" max="16130" width="10.140625" style="118"/>
    <col min="16131" max="16131" width="5.140625" style="118" customWidth="1"/>
    <col min="16132" max="16132" width="22.85546875" style="118" customWidth="1"/>
    <col min="16133" max="16133" width="16.5703125" style="118" customWidth="1"/>
    <col min="16134" max="16134" width="10.140625" style="118"/>
    <col min="16135" max="16135" width="15.28515625" style="118" customWidth="1"/>
    <col min="16136" max="16136" width="17.85546875" style="118" customWidth="1"/>
    <col min="16137" max="16137" width="19.28515625" style="118" customWidth="1"/>
    <col min="16138" max="16138" width="9.5703125" style="118" customWidth="1"/>
    <col min="16139" max="16139" width="21.85546875" style="118" customWidth="1"/>
    <col min="16140" max="16384" width="10.140625" style="118"/>
  </cols>
  <sheetData>
    <row r="1" spans="1:16" ht="21" x14ac:dyDescent="0.35">
      <c r="A1" s="445" t="s">
        <v>69</v>
      </c>
      <c r="B1" s="446"/>
      <c r="C1" s="446"/>
      <c r="D1" s="446"/>
      <c r="E1" s="446"/>
      <c r="F1" s="446"/>
      <c r="G1" s="446"/>
      <c r="H1" s="447"/>
      <c r="I1" s="448" t="s">
        <v>68</v>
      </c>
      <c r="J1" s="449"/>
      <c r="K1" s="449"/>
      <c r="L1" s="449"/>
      <c r="M1" s="449"/>
      <c r="N1" s="449"/>
      <c r="O1" s="449"/>
      <c r="P1" s="450"/>
    </row>
    <row r="2" spans="1:16" ht="18.75" x14ac:dyDescent="0.3">
      <c r="A2" s="144" t="s">
        <v>9</v>
      </c>
      <c r="B2" s="130"/>
      <c r="C2" s="131"/>
      <c r="D2" s="126"/>
      <c r="E2" s="126"/>
      <c r="F2" s="126"/>
      <c r="G2" s="126"/>
      <c r="H2" s="145"/>
      <c r="I2" s="144" t="s">
        <v>9</v>
      </c>
      <c r="J2" s="130"/>
      <c r="K2" s="131"/>
      <c r="L2" s="131"/>
      <c r="M2" s="131"/>
      <c r="N2" s="131"/>
      <c r="O2" s="126"/>
      <c r="P2" s="145"/>
    </row>
    <row r="3" spans="1:16" x14ac:dyDescent="0.25">
      <c r="A3" s="146"/>
      <c r="B3" s="132" t="s">
        <v>0</v>
      </c>
      <c r="C3" s="121" t="s">
        <v>70</v>
      </c>
      <c r="D3" s="121" t="s">
        <v>71</v>
      </c>
      <c r="E3" s="121" t="s">
        <v>72</v>
      </c>
      <c r="F3" s="121" t="s">
        <v>73</v>
      </c>
      <c r="G3" s="121" t="s">
        <v>74</v>
      </c>
      <c r="H3" s="165" t="s">
        <v>75</v>
      </c>
      <c r="I3" s="146"/>
      <c r="J3" s="132" t="s">
        <v>0</v>
      </c>
      <c r="K3" s="121" t="s">
        <v>70</v>
      </c>
      <c r="L3" s="121" t="s">
        <v>71</v>
      </c>
      <c r="M3" s="121" t="s">
        <v>72</v>
      </c>
      <c r="N3" s="121" t="s">
        <v>73</v>
      </c>
      <c r="O3" s="121" t="s">
        <v>74</v>
      </c>
      <c r="P3" s="165" t="s">
        <v>75</v>
      </c>
    </row>
    <row r="4" spans="1:16" x14ac:dyDescent="0.25">
      <c r="A4" s="158"/>
      <c r="B4" s="289">
        <f>'YR 1'!C6</f>
        <v>0</v>
      </c>
      <c r="C4" s="290">
        <f>'YR 1'!I6</f>
        <v>0</v>
      </c>
      <c r="D4" s="290">
        <f>'YR 2'!I6</f>
        <v>0</v>
      </c>
      <c r="E4" s="290">
        <f>'YR 3'!I6</f>
        <v>0</v>
      </c>
      <c r="F4" s="290">
        <f>'YR 4'!I6</f>
        <v>0</v>
      </c>
      <c r="G4" s="290">
        <f>'YR 5'!I6</f>
        <v>0</v>
      </c>
      <c r="H4" s="291">
        <f>SUM(C4:G4)</f>
        <v>0</v>
      </c>
      <c r="I4" s="148"/>
      <c r="J4" s="289">
        <f>'YR 1'!L6</f>
        <v>0</v>
      </c>
      <c r="K4" s="290">
        <f>'YR 1'!R6</f>
        <v>0</v>
      </c>
      <c r="L4" s="290">
        <f>'YR 2'!R6</f>
        <v>0</v>
      </c>
      <c r="M4" s="290">
        <f>'YR 3'!R6</f>
        <v>0</v>
      </c>
      <c r="N4" s="290">
        <f>'YR 4'!R6</f>
        <v>0</v>
      </c>
      <c r="O4" s="290">
        <f>'YR 5'!R6</f>
        <v>0</v>
      </c>
      <c r="P4" s="291">
        <f>SUM(K4:O4)</f>
        <v>0</v>
      </c>
    </row>
    <row r="5" spans="1:16" x14ac:dyDescent="0.25">
      <c r="A5" s="158"/>
      <c r="B5" s="289">
        <f>'YR 1'!C7</f>
        <v>0</v>
      </c>
      <c r="C5" s="290">
        <f>'YR 1'!I7</f>
        <v>0</v>
      </c>
      <c r="D5" s="290">
        <f>'YR 2'!I7</f>
        <v>0</v>
      </c>
      <c r="E5" s="290">
        <f>'YR 3'!I7</f>
        <v>0</v>
      </c>
      <c r="F5" s="290">
        <f>'YR 4'!I7</f>
        <v>0</v>
      </c>
      <c r="G5" s="290">
        <f>'YR 5'!I7</f>
        <v>0</v>
      </c>
      <c r="H5" s="291">
        <f t="shared" ref="H5:H6" si="0">SUM(C5:G5)</f>
        <v>0</v>
      </c>
      <c r="I5" s="148"/>
      <c r="J5" s="289">
        <f>'YR 1'!L7</f>
        <v>0</v>
      </c>
      <c r="K5" s="290">
        <f>'YR 1'!R7</f>
        <v>0</v>
      </c>
      <c r="L5" s="290">
        <f>'YR 2'!R7</f>
        <v>0</v>
      </c>
      <c r="M5" s="290">
        <f>'YR 3'!R7</f>
        <v>0</v>
      </c>
      <c r="N5" s="290">
        <f>'YR 4'!R7</f>
        <v>0</v>
      </c>
      <c r="O5" s="290">
        <f>'YR 5'!R7</f>
        <v>0</v>
      </c>
      <c r="P5" s="291">
        <f t="shared" ref="P5:P6" si="1">SUM(K5:O5)</f>
        <v>0</v>
      </c>
    </row>
    <row r="6" spans="1:16" x14ac:dyDescent="0.25">
      <c r="A6" s="158"/>
      <c r="B6" s="289">
        <f>'YR 1'!C8</f>
        <v>0</v>
      </c>
      <c r="C6" s="290">
        <f>'YR 1'!I8</f>
        <v>0</v>
      </c>
      <c r="D6" s="290">
        <f>'YR 2'!I8</f>
        <v>0</v>
      </c>
      <c r="E6" s="290">
        <f>'YR 3'!I8</f>
        <v>0</v>
      </c>
      <c r="F6" s="290">
        <f>'YR 4'!I8</f>
        <v>0</v>
      </c>
      <c r="G6" s="290">
        <f>'YR 5'!I8</f>
        <v>0</v>
      </c>
      <c r="H6" s="291">
        <f t="shared" si="0"/>
        <v>0</v>
      </c>
      <c r="I6" s="148"/>
      <c r="J6" s="289">
        <f>'YR 1'!L8</f>
        <v>0</v>
      </c>
      <c r="K6" s="290">
        <f>'YR 1'!R8</f>
        <v>0</v>
      </c>
      <c r="L6" s="290">
        <f>'YR 2'!R8</f>
        <v>0</v>
      </c>
      <c r="M6" s="290">
        <f>'YR 3'!R8</f>
        <v>0</v>
      </c>
      <c r="N6" s="290">
        <f>'YR 4'!R8</f>
        <v>0</v>
      </c>
      <c r="O6" s="290">
        <f>'YR 5'!R8</f>
        <v>0</v>
      </c>
      <c r="P6" s="291">
        <f t="shared" si="1"/>
        <v>0</v>
      </c>
    </row>
    <row r="7" spans="1:16" x14ac:dyDescent="0.25">
      <c r="A7" s="158"/>
      <c r="B7" s="289">
        <f>'YR 1'!C9</f>
        <v>0</v>
      </c>
      <c r="C7" s="290">
        <f>'YR 1'!I9</f>
        <v>0</v>
      </c>
      <c r="D7" s="290">
        <f>'YR 2'!I9</f>
        <v>0</v>
      </c>
      <c r="E7" s="290">
        <f>'YR 3'!I9</f>
        <v>0</v>
      </c>
      <c r="F7" s="290">
        <f>'YR 4'!I9</f>
        <v>0</v>
      </c>
      <c r="G7" s="290">
        <f>'YR 5'!I9</f>
        <v>0</v>
      </c>
      <c r="H7" s="291">
        <f t="shared" ref="H7:H8" si="2">SUM(C7:G7)</f>
        <v>0</v>
      </c>
      <c r="I7" s="148"/>
      <c r="J7" s="289">
        <f>'YR 1'!L9</f>
        <v>0</v>
      </c>
      <c r="K7" s="290">
        <f>'YR 1'!R9</f>
        <v>0</v>
      </c>
      <c r="L7" s="290">
        <f>'YR 2'!R9</f>
        <v>0</v>
      </c>
      <c r="M7" s="290">
        <f>'YR 3'!R9</f>
        <v>0</v>
      </c>
      <c r="N7" s="290">
        <f>'YR 4'!R9</f>
        <v>0</v>
      </c>
      <c r="O7" s="290">
        <f>'YR 5'!R9</f>
        <v>0</v>
      </c>
      <c r="P7" s="291">
        <f t="shared" ref="P7:P8" si="3">SUM(K7:O7)</f>
        <v>0</v>
      </c>
    </row>
    <row r="8" spans="1:16" x14ac:dyDescent="0.25">
      <c r="A8" s="158"/>
      <c r="B8" s="289">
        <f>'YR 1'!C10</f>
        <v>0</v>
      </c>
      <c r="C8" s="290">
        <f>'YR 1'!I10</f>
        <v>0</v>
      </c>
      <c r="D8" s="290">
        <f>'YR 2'!I10</f>
        <v>0</v>
      </c>
      <c r="E8" s="290">
        <f>'YR 3'!I10</f>
        <v>0</v>
      </c>
      <c r="F8" s="290">
        <f>'YR 4'!I10</f>
        <v>0</v>
      </c>
      <c r="G8" s="290">
        <f>'YR 5'!I10</f>
        <v>0</v>
      </c>
      <c r="H8" s="291">
        <f t="shared" si="2"/>
        <v>0</v>
      </c>
      <c r="I8" s="148"/>
      <c r="J8" s="289">
        <f>'YR 1'!L10</f>
        <v>0</v>
      </c>
      <c r="K8" s="290">
        <f>'YR 1'!R10</f>
        <v>0</v>
      </c>
      <c r="L8" s="290">
        <f>'YR 2'!R10</f>
        <v>0</v>
      </c>
      <c r="M8" s="290">
        <f>'YR 3'!R10</f>
        <v>0</v>
      </c>
      <c r="N8" s="290">
        <f>'YR 4'!R10</f>
        <v>0</v>
      </c>
      <c r="O8" s="290">
        <f>'YR 5'!R10</f>
        <v>0</v>
      </c>
      <c r="P8" s="291">
        <f t="shared" si="3"/>
        <v>0</v>
      </c>
    </row>
    <row r="9" spans="1:16" x14ac:dyDescent="0.25">
      <c r="A9" s="158"/>
      <c r="B9" s="289">
        <f>'YR 1'!C11</f>
        <v>0</v>
      </c>
      <c r="C9" s="290">
        <f>'YR 1'!I11</f>
        <v>0</v>
      </c>
      <c r="D9" s="290">
        <f>'YR 2'!I11</f>
        <v>0</v>
      </c>
      <c r="E9" s="290">
        <f>'YR 3'!I11</f>
        <v>0</v>
      </c>
      <c r="F9" s="290">
        <f>'YR 4'!I11</f>
        <v>0</v>
      </c>
      <c r="G9" s="290">
        <f>'YR 5'!I11</f>
        <v>0</v>
      </c>
      <c r="H9" s="291">
        <f>SUM(C9:G9)</f>
        <v>0</v>
      </c>
      <c r="I9" s="148"/>
      <c r="J9" s="289">
        <f>'YR 1'!L11</f>
        <v>0</v>
      </c>
      <c r="K9" s="290">
        <f>'YR 1'!R11</f>
        <v>0</v>
      </c>
      <c r="L9" s="290">
        <f>'YR 2'!R11</f>
        <v>0</v>
      </c>
      <c r="M9" s="290">
        <f>'YR 3'!R11</f>
        <v>0</v>
      </c>
      <c r="N9" s="290">
        <f>'YR 4'!R11</f>
        <v>0</v>
      </c>
      <c r="O9" s="290">
        <f>'YR 5'!R11</f>
        <v>0</v>
      </c>
      <c r="P9" s="291">
        <f>SUM(K9:O9)</f>
        <v>0</v>
      </c>
    </row>
    <row r="10" spans="1:16" x14ac:dyDescent="0.25">
      <c r="A10" s="158"/>
      <c r="B10" s="289">
        <f>'YR 1'!C12</f>
        <v>0</v>
      </c>
      <c r="C10" s="290">
        <f>'YR 1'!I12</f>
        <v>0</v>
      </c>
      <c r="D10" s="290">
        <f>'YR 2'!I12</f>
        <v>0</v>
      </c>
      <c r="E10" s="290">
        <f>'YR 3'!I12</f>
        <v>0</v>
      </c>
      <c r="F10" s="290">
        <f>'YR 4'!I12</f>
        <v>0</v>
      </c>
      <c r="G10" s="290">
        <f>'YR 5'!I12</f>
        <v>0</v>
      </c>
      <c r="H10" s="291">
        <f>SUM(C10:G10)</f>
        <v>0</v>
      </c>
      <c r="I10" s="148"/>
      <c r="J10" s="289">
        <f>'YR 1'!L12</f>
        <v>0</v>
      </c>
      <c r="K10" s="290">
        <f>'YR 1'!R12</f>
        <v>0</v>
      </c>
      <c r="L10" s="290">
        <f>'YR 2'!R12</f>
        <v>0</v>
      </c>
      <c r="M10" s="290">
        <f>'YR 3'!R12</f>
        <v>0</v>
      </c>
      <c r="N10" s="290">
        <f>'YR 4'!R12</f>
        <v>0</v>
      </c>
      <c r="O10" s="290">
        <f>'YR 5'!R12</f>
        <v>0</v>
      </c>
      <c r="P10" s="291">
        <f>SUM(K10:O10)</f>
        <v>0</v>
      </c>
    </row>
    <row r="11" spans="1:16" x14ac:dyDescent="0.25">
      <c r="A11" s="158"/>
      <c r="B11" s="289">
        <f>'YR 1'!C13</f>
        <v>0</v>
      </c>
      <c r="C11" s="290">
        <f>'YR 1'!I13</f>
        <v>0</v>
      </c>
      <c r="D11" s="290">
        <f>'YR 2'!I13</f>
        <v>0</v>
      </c>
      <c r="E11" s="290">
        <f>'YR 3'!I13</f>
        <v>0</v>
      </c>
      <c r="F11" s="290">
        <f>'YR 4'!I13</f>
        <v>0</v>
      </c>
      <c r="G11" s="290">
        <f>'YR 5'!I13</f>
        <v>0</v>
      </c>
      <c r="H11" s="291">
        <f>SUM(C11:G11)</f>
        <v>0</v>
      </c>
      <c r="I11" s="148"/>
      <c r="J11" s="289">
        <f>'YR 1'!L13</f>
        <v>0</v>
      </c>
      <c r="K11" s="290">
        <f>'YR 1'!R13</f>
        <v>0</v>
      </c>
      <c r="L11" s="290">
        <f>'YR 2'!R13</f>
        <v>0</v>
      </c>
      <c r="M11" s="290">
        <f>'YR 3'!R13</f>
        <v>0</v>
      </c>
      <c r="N11" s="290">
        <f>'YR 4'!R13</f>
        <v>0</v>
      </c>
      <c r="O11" s="290">
        <f>'YR 5'!R13</f>
        <v>0</v>
      </c>
      <c r="P11" s="291">
        <f>SUM(K11:O11)</f>
        <v>0</v>
      </c>
    </row>
    <row r="12" spans="1:16" x14ac:dyDescent="0.25">
      <c r="A12" s="158"/>
      <c r="B12" s="292"/>
      <c r="C12" s="240">
        <f t="shared" ref="C12:H12" si="4">SUM(C4:C11)</f>
        <v>0</v>
      </c>
      <c r="D12" s="240">
        <f t="shared" si="4"/>
        <v>0</v>
      </c>
      <c r="E12" s="240">
        <f t="shared" si="4"/>
        <v>0</v>
      </c>
      <c r="F12" s="240">
        <f t="shared" si="4"/>
        <v>0</v>
      </c>
      <c r="G12" s="240">
        <f t="shared" si="4"/>
        <v>0</v>
      </c>
      <c r="H12" s="293">
        <f t="shared" si="4"/>
        <v>0</v>
      </c>
      <c r="I12" s="148"/>
      <c r="J12" s="294"/>
      <c r="K12" s="240">
        <f t="shared" ref="K12:P12" si="5">SUM(K4:K11)</f>
        <v>0</v>
      </c>
      <c r="L12" s="240">
        <f t="shared" si="5"/>
        <v>0</v>
      </c>
      <c r="M12" s="240">
        <f t="shared" si="5"/>
        <v>0</v>
      </c>
      <c r="N12" s="240">
        <f t="shared" si="5"/>
        <v>0</v>
      </c>
      <c r="O12" s="240">
        <f t="shared" si="5"/>
        <v>0</v>
      </c>
      <c r="P12" s="240">
        <f t="shared" si="5"/>
        <v>0</v>
      </c>
    </row>
    <row r="13" spans="1:16" ht="18.75" x14ac:dyDescent="0.3">
      <c r="A13" s="159" t="s">
        <v>11</v>
      </c>
      <c r="B13" s="136"/>
      <c r="C13" s="137"/>
      <c r="D13" s="137"/>
      <c r="E13" s="137"/>
      <c r="F13" s="137"/>
      <c r="G13" s="137"/>
      <c r="H13" s="160"/>
      <c r="I13" s="149" t="s">
        <v>11</v>
      </c>
      <c r="J13" s="140"/>
      <c r="K13" s="141"/>
      <c r="L13" s="141"/>
      <c r="M13" s="141"/>
      <c r="N13" s="141"/>
      <c r="O13" s="141"/>
      <c r="P13" s="150"/>
    </row>
    <row r="14" spans="1:16" s="119" customFormat="1" x14ac:dyDescent="0.25">
      <c r="A14" s="161"/>
      <c r="B14" s="289">
        <f>'YR 1'!C18</f>
        <v>0</v>
      </c>
      <c r="C14" s="290">
        <f>'YR 1'!I18</f>
        <v>0</v>
      </c>
      <c r="D14" s="290">
        <f>'YR 2'!I18</f>
        <v>0</v>
      </c>
      <c r="E14" s="290">
        <f>'YR 3'!I18</f>
        <v>0</v>
      </c>
      <c r="F14" s="290">
        <f>'YR 4'!I18</f>
        <v>0</v>
      </c>
      <c r="G14" s="290">
        <f>'YR 5'!I18</f>
        <v>0</v>
      </c>
      <c r="H14" s="291">
        <f t="shared" ref="H14:H19" si="6">SUM(C14:G14)</f>
        <v>0</v>
      </c>
      <c r="I14" s="148"/>
      <c r="J14" s="289">
        <f>'YR 1'!L18</f>
        <v>0</v>
      </c>
      <c r="K14" s="290">
        <f>'YR 1'!R18</f>
        <v>0</v>
      </c>
      <c r="L14" s="290">
        <f>'YR 2'!R18</f>
        <v>0</v>
      </c>
      <c r="M14" s="290">
        <f>'YR 3'!R18</f>
        <v>0</v>
      </c>
      <c r="N14" s="290">
        <f>'YR 4'!R18</f>
        <v>0</v>
      </c>
      <c r="O14" s="290">
        <f>'YR 5'!R18</f>
        <v>0</v>
      </c>
      <c r="P14" s="291">
        <f t="shared" ref="P14:P19" si="7">SUM(K14:O14)</f>
        <v>0</v>
      </c>
    </row>
    <row r="15" spans="1:16" s="119" customFormat="1" x14ac:dyDescent="0.25">
      <c r="A15" s="161"/>
      <c r="B15" s="289">
        <f>'YR 1'!C19</f>
        <v>0</v>
      </c>
      <c r="C15" s="290">
        <f>'YR 1'!I19</f>
        <v>0</v>
      </c>
      <c r="D15" s="290">
        <f>'YR 2'!I19</f>
        <v>0</v>
      </c>
      <c r="E15" s="290">
        <f>'YR 3'!I19</f>
        <v>0</v>
      </c>
      <c r="F15" s="290">
        <f>'YR 4'!I19</f>
        <v>0</v>
      </c>
      <c r="G15" s="290">
        <f>'YR 5'!I19</f>
        <v>0</v>
      </c>
      <c r="H15" s="291">
        <f t="shared" si="6"/>
        <v>0</v>
      </c>
      <c r="I15" s="148"/>
      <c r="J15" s="289">
        <f>'YR 1'!L19</f>
        <v>0</v>
      </c>
      <c r="K15" s="290">
        <f>'YR 1'!R19</f>
        <v>0</v>
      </c>
      <c r="L15" s="290">
        <f>'YR 2'!R19</f>
        <v>0</v>
      </c>
      <c r="M15" s="290">
        <f>'YR 3'!R19</f>
        <v>0</v>
      </c>
      <c r="N15" s="290">
        <f>'YR 4'!R19</f>
        <v>0</v>
      </c>
      <c r="O15" s="290">
        <f>'YR 5'!R19</f>
        <v>0</v>
      </c>
      <c r="P15" s="291">
        <f t="shared" si="7"/>
        <v>0</v>
      </c>
    </row>
    <row r="16" spans="1:16" s="119" customFormat="1" x14ac:dyDescent="0.25">
      <c r="A16" s="161"/>
      <c r="B16" s="289">
        <f>'YR 1'!C20</f>
        <v>0</v>
      </c>
      <c r="C16" s="290">
        <f>'YR 1'!I20</f>
        <v>0</v>
      </c>
      <c r="D16" s="290">
        <f>'YR 2'!I20</f>
        <v>0</v>
      </c>
      <c r="E16" s="290">
        <f>'YR 3'!I20</f>
        <v>0</v>
      </c>
      <c r="F16" s="290">
        <f>'YR 4'!I20</f>
        <v>0</v>
      </c>
      <c r="G16" s="290">
        <f>'YR 5'!I20</f>
        <v>0</v>
      </c>
      <c r="H16" s="291">
        <f t="shared" si="6"/>
        <v>0</v>
      </c>
      <c r="I16" s="148"/>
      <c r="J16" s="289">
        <f>'YR 1'!L20</f>
        <v>0</v>
      </c>
      <c r="K16" s="290">
        <f>'YR 1'!R20</f>
        <v>0</v>
      </c>
      <c r="L16" s="290">
        <f>'YR 2'!R20</f>
        <v>0</v>
      </c>
      <c r="M16" s="290">
        <f>'YR 3'!R20</f>
        <v>0</v>
      </c>
      <c r="N16" s="290">
        <f>'YR 4'!R20</f>
        <v>0</v>
      </c>
      <c r="O16" s="290">
        <f>'YR 5'!R20</f>
        <v>0</v>
      </c>
      <c r="P16" s="291">
        <f t="shared" si="7"/>
        <v>0</v>
      </c>
    </row>
    <row r="17" spans="1:16" s="119" customFormat="1" x14ac:dyDescent="0.25">
      <c r="A17" s="161"/>
      <c r="B17" s="289">
        <f>'YR 1'!C21</f>
        <v>0</v>
      </c>
      <c r="C17" s="290">
        <f>'YR 1'!I21</f>
        <v>0</v>
      </c>
      <c r="D17" s="290">
        <f>'YR 2'!I21</f>
        <v>0</v>
      </c>
      <c r="E17" s="290">
        <f>'YR 3'!I21</f>
        <v>0</v>
      </c>
      <c r="F17" s="290">
        <f>'YR 4'!I21</f>
        <v>0</v>
      </c>
      <c r="G17" s="290">
        <f>'YR 5'!I21</f>
        <v>0</v>
      </c>
      <c r="H17" s="291">
        <f t="shared" si="6"/>
        <v>0</v>
      </c>
      <c r="I17" s="148"/>
      <c r="J17" s="289">
        <f>'YR 1'!L21</f>
        <v>0</v>
      </c>
      <c r="K17" s="290">
        <f>'YR 1'!R21</f>
        <v>0</v>
      </c>
      <c r="L17" s="290">
        <f>'YR 2'!R21</f>
        <v>0</v>
      </c>
      <c r="M17" s="290">
        <f>'YR 3'!R21</f>
        <v>0</v>
      </c>
      <c r="N17" s="290">
        <f>'YR 4'!R21</f>
        <v>0</v>
      </c>
      <c r="O17" s="290">
        <f>'YR 5'!R21</f>
        <v>0</v>
      </c>
      <c r="P17" s="291">
        <f t="shared" si="7"/>
        <v>0</v>
      </c>
    </row>
    <row r="18" spans="1:16" s="119" customFormat="1" x14ac:dyDescent="0.25">
      <c r="A18" s="161"/>
      <c r="B18" s="289">
        <f>'YR 1'!C22</f>
        <v>0</v>
      </c>
      <c r="C18" s="290">
        <f>'YR 1'!I22</f>
        <v>0</v>
      </c>
      <c r="D18" s="290">
        <f>'YR 2'!I22</f>
        <v>0</v>
      </c>
      <c r="E18" s="290">
        <f>'YR 3'!I22</f>
        <v>0</v>
      </c>
      <c r="F18" s="290">
        <f>'YR 4'!I22</f>
        <v>0</v>
      </c>
      <c r="G18" s="290">
        <f>'YR 5'!I22</f>
        <v>0</v>
      </c>
      <c r="H18" s="291">
        <f t="shared" si="6"/>
        <v>0</v>
      </c>
      <c r="I18" s="148"/>
      <c r="J18" s="289">
        <f>'YR 1'!L22</f>
        <v>0</v>
      </c>
      <c r="K18" s="290">
        <f>'YR 1'!R22</f>
        <v>0</v>
      </c>
      <c r="L18" s="290">
        <f>'YR 2'!R22</f>
        <v>0</v>
      </c>
      <c r="M18" s="290">
        <f>'YR 3'!R22</f>
        <v>0</v>
      </c>
      <c r="N18" s="290">
        <f>'YR 4'!R22</f>
        <v>0</v>
      </c>
      <c r="O18" s="290">
        <f>'YR 5'!R22</f>
        <v>0</v>
      </c>
      <c r="P18" s="291">
        <f t="shared" si="7"/>
        <v>0</v>
      </c>
    </row>
    <row r="19" spans="1:16" s="119" customFormat="1" x14ac:dyDescent="0.25">
      <c r="A19" s="161"/>
      <c r="B19" s="289">
        <f>'YR 1'!C23</f>
        <v>0</v>
      </c>
      <c r="C19" s="290">
        <f>'YR 1'!I23</f>
        <v>0</v>
      </c>
      <c r="D19" s="290">
        <f>'YR 2'!I23</f>
        <v>0</v>
      </c>
      <c r="E19" s="290">
        <f>'YR 3'!I23</f>
        <v>0</v>
      </c>
      <c r="F19" s="290">
        <f>'YR 4'!I23</f>
        <v>0</v>
      </c>
      <c r="G19" s="290">
        <f>'YR 5'!I23</f>
        <v>0</v>
      </c>
      <c r="H19" s="291">
        <f t="shared" si="6"/>
        <v>0</v>
      </c>
      <c r="I19" s="148"/>
      <c r="J19" s="289">
        <f>'YR 1'!L23</f>
        <v>0</v>
      </c>
      <c r="K19" s="290">
        <f>'YR 1'!R23</f>
        <v>0</v>
      </c>
      <c r="L19" s="290">
        <f>'YR 2'!R23</f>
        <v>0</v>
      </c>
      <c r="M19" s="290">
        <f>'YR 3'!R23</f>
        <v>0</v>
      </c>
      <c r="N19" s="290">
        <f>'YR 4'!R23</f>
        <v>0</v>
      </c>
      <c r="O19" s="290">
        <f>'YR 5'!R23</f>
        <v>0</v>
      </c>
      <c r="P19" s="291">
        <f t="shared" si="7"/>
        <v>0</v>
      </c>
    </row>
    <row r="20" spans="1:16" s="119" customFormat="1" x14ac:dyDescent="0.25">
      <c r="A20" s="161"/>
      <c r="B20" s="295"/>
      <c r="C20" s="240">
        <f t="shared" ref="C20:H20" si="8">SUM(C14:C19)</f>
        <v>0</v>
      </c>
      <c r="D20" s="240">
        <f t="shared" si="8"/>
        <v>0</v>
      </c>
      <c r="E20" s="240">
        <f t="shared" si="8"/>
        <v>0</v>
      </c>
      <c r="F20" s="240">
        <f t="shared" si="8"/>
        <v>0</v>
      </c>
      <c r="G20" s="240">
        <f t="shared" si="8"/>
        <v>0</v>
      </c>
      <c r="H20" s="240">
        <f t="shared" si="8"/>
        <v>0</v>
      </c>
      <c r="I20" s="148"/>
      <c r="J20" s="294"/>
      <c r="K20" s="240">
        <f t="shared" ref="K20:P20" si="9">SUM(K14:K19)</f>
        <v>0</v>
      </c>
      <c r="L20" s="240">
        <f t="shared" si="9"/>
        <v>0</v>
      </c>
      <c r="M20" s="240">
        <f t="shared" si="9"/>
        <v>0</v>
      </c>
      <c r="N20" s="240">
        <f t="shared" si="9"/>
        <v>0</v>
      </c>
      <c r="O20" s="240">
        <f t="shared" si="9"/>
        <v>0</v>
      </c>
      <c r="P20" s="240">
        <f t="shared" si="9"/>
        <v>0</v>
      </c>
    </row>
    <row r="21" spans="1:16" s="119" customFormat="1" ht="18.75" x14ac:dyDescent="0.3">
      <c r="A21" s="159" t="s">
        <v>20</v>
      </c>
      <c r="B21" s="136"/>
      <c r="C21" s="137"/>
      <c r="D21" s="137"/>
      <c r="E21" s="137"/>
      <c r="F21" s="137"/>
      <c r="G21" s="137"/>
      <c r="H21" s="160"/>
      <c r="I21" s="149" t="s">
        <v>20</v>
      </c>
      <c r="J21" s="140"/>
      <c r="K21" s="141"/>
      <c r="L21" s="141"/>
      <c r="M21" s="141"/>
      <c r="N21" s="141"/>
      <c r="O21" s="141"/>
      <c r="P21" s="150"/>
    </row>
    <row r="22" spans="1:16" s="119" customFormat="1" x14ac:dyDescent="0.25">
      <c r="A22" s="161"/>
      <c r="B22" s="138"/>
      <c r="C22" s="240">
        <f>'YR 1'!I32</f>
        <v>0</v>
      </c>
      <c r="D22" s="296">
        <f>'YR 2'!I32</f>
        <v>0</v>
      </c>
      <c r="E22" s="296">
        <f>'YR 3'!I32</f>
        <v>0</v>
      </c>
      <c r="F22" s="296">
        <f>'YR 4'!I32</f>
        <v>0</v>
      </c>
      <c r="G22" s="296">
        <f>'YR 5'!I32</f>
        <v>0</v>
      </c>
      <c r="H22" s="293">
        <f>SUM(C22:G22)</f>
        <v>0</v>
      </c>
      <c r="I22" s="297"/>
      <c r="J22" s="298"/>
      <c r="K22" s="240">
        <f>'YR 1'!R32</f>
        <v>0</v>
      </c>
      <c r="L22" s="240">
        <f>'YR 2'!R32</f>
        <v>0</v>
      </c>
      <c r="M22" s="240">
        <f>'YR 3'!R32</f>
        <v>0</v>
      </c>
      <c r="N22" s="240">
        <f>'YR 4'!R32</f>
        <v>0</v>
      </c>
      <c r="O22" s="296">
        <f>'YR 5'!R32</f>
        <v>0</v>
      </c>
      <c r="P22" s="293">
        <f>SUM(K22:O22)</f>
        <v>0</v>
      </c>
    </row>
    <row r="23" spans="1:16" s="119" customFormat="1" ht="18.75" x14ac:dyDescent="0.3">
      <c r="A23" s="159" t="s">
        <v>22</v>
      </c>
      <c r="B23" s="138"/>
      <c r="C23" s="139"/>
      <c r="D23" s="137"/>
      <c r="E23" s="137"/>
      <c r="F23" s="137"/>
      <c r="G23" s="137"/>
      <c r="H23" s="160"/>
      <c r="I23" s="149" t="s">
        <v>22</v>
      </c>
      <c r="J23" s="142"/>
      <c r="K23" s="143"/>
      <c r="L23" s="143"/>
      <c r="M23" s="143"/>
      <c r="N23" s="143"/>
      <c r="O23" s="141"/>
      <c r="P23" s="150"/>
    </row>
    <row r="24" spans="1:16" s="119" customFormat="1" x14ac:dyDescent="0.25">
      <c r="A24" s="158"/>
      <c r="B24" s="125"/>
      <c r="C24" s="299">
        <f>'YR 1'!I40</f>
        <v>0</v>
      </c>
      <c r="D24" s="299">
        <f>'YR 2'!I40</f>
        <v>0</v>
      </c>
      <c r="E24" s="299">
        <f>'YR 3'!I40</f>
        <v>0</v>
      </c>
      <c r="F24" s="299">
        <f>'YR 4'!I40</f>
        <v>0</v>
      </c>
      <c r="G24" s="299">
        <f>'YR 5'!I40</f>
        <v>0</v>
      </c>
      <c r="H24" s="300">
        <f>SUM(C24:G24)</f>
        <v>0</v>
      </c>
      <c r="I24" s="148"/>
      <c r="J24" s="140"/>
      <c r="K24" s="299">
        <f>'YR 1'!R40</f>
        <v>0</v>
      </c>
      <c r="L24" s="299">
        <f>'YR 2'!R40</f>
        <v>0</v>
      </c>
      <c r="M24" s="299">
        <f>'YR 3'!R40</f>
        <v>0</v>
      </c>
      <c r="N24" s="299">
        <f>'YR 4'!R40</f>
        <v>0</v>
      </c>
      <c r="O24" s="299">
        <f>'YR 5'!R40</f>
        <v>0</v>
      </c>
      <c r="P24" s="300">
        <f>SUM(K24:O24)</f>
        <v>0</v>
      </c>
    </row>
    <row r="25" spans="1:16" s="119" customFormat="1" ht="16.5" thickBot="1" x14ac:dyDescent="0.3">
      <c r="A25" s="151" t="s">
        <v>64</v>
      </c>
      <c r="B25" s="127"/>
      <c r="C25" s="301">
        <f>SUM(C24,C20,C12,C22)</f>
        <v>0</v>
      </c>
      <c r="D25" s="301">
        <f>SUM(D24,D20,D12,D22)</f>
        <v>0</v>
      </c>
      <c r="E25" s="301">
        <f>SUM(E24,E20,E12,E22)</f>
        <v>0</v>
      </c>
      <c r="F25" s="301">
        <f>SUM(F24,F20,F12,F22)</f>
        <v>0</v>
      </c>
      <c r="G25" s="301">
        <f>SUM(G24,G20,G12,G22)</f>
        <v>0</v>
      </c>
      <c r="H25" s="302">
        <f>SUM(C25:G25)</f>
        <v>0</v>
      </c>
      <c r="I25" s="151" t="s">
        <v>64</v>
      </c>
      <c r="J25" s="127"/>
      <c r="K25" s="301">
        <f>SUM(K24,K20,K12,K22)</f>
        <v>0</v>
      </c>
      <c r="L25" s="301">
        <f>SUM(L24,L20,L12,L22)</f>
        <v>0</v>
      </c>
      <c r="M25" s="301">
        <f>SUM(M24,M20,M12,M22)</f>
        <v>0</v>
      </c>
      <c r="N25" s="301">
        <f>SUM(N24,N20,N12,N22)</f>
        <v>0</v>
      </c>
      <c r="O25" s="301">
        <f>SUM(O24,O20,O12,O22)</f>
        <v>0</v>
      </c>
      <c r="P25" s="301">
        <f>SUM(K25:O25)</f>
        <v>0</v>
      </c>
    </row>
    <row r="26" spans="1:16" x14ac:dyDescent="0.25">
      <c r="A26" s="162"/>
      <c r="B26" s="125"/>
      <c r="C26" s="133"/>
      <c r="D26" s="133"/>
      <c r="E26" s="133"/>
      <c r="F26" s="133"/>
      <c r="G26" s="133"/>
      <c r="H26" s="163"/>
      <c r="I26" s="152"/>
      <c r="J26" s="140"/>
      <c r="K26" s="141"/>
      <c r="L26" s="141"/>
      <c r="M26" s="141"/>
      <c r="N26" s="141"/>
      <c r="O26" s="141"/>
      <c r="P26" s="150"/>
    </row>
    <row r="27" spans="1:16" s="119" customFormat="1" ht="18.75" x14ac:dyDescent="0.3">
      <c r="A27" s="153" t="s">
        <v>62</v>
      </c>
      <c r="B27" s="134"/>
      <c r="C27" s="166" t="s">
        <v>70</v>
      </c>
      <c r="D27" s="166" t="s">
        <v>71</v>
      </c>
      <c r="E27" s="166" t="s">
        <v>72</v>
      </c>
      <c r="F27" s="166" t="s">
        <v>73</v>
      </c>
      <c r="G27" s="166" t="s">
        <v>74</v>
      </c>
      <c r="H27" s="167" t="s">
        <v>75</v>
      </c>
      <c r="I27" s="153" t="s">
        <v>62</v>
      </c>
      <c r="J27" s="134"/>
      <c r="K27" s="166" t="s">
        <v>70</v>
      </c>
      <c r="L27" s="166" t="s">
        <v>71</v>
      </c>
      <c r="M27" s="166" t="s">
        <v>72</v>
      </c>
      <c r="N27" s="166" t="s">
        <v>73</v>
      </c>
      <c r="O27" s="166" t="s">
        <v>74</v>
      </c>
      <c r="P27" s="167" t="s">
        <v>75</v>
      </c>
    </row>
    <row r="28" spans="1:16" s="119" customFormat="1" ht="18.75" x14ac:dyDescent="0.3">
      <c r="A28" s="159" t="s">
        <v>25</v>
      </c>
      <c r="B28" s="136"/>
      <c r="C28" s="137"/>
      <c r="D28" s="137"/>
      <c r="E28" s="137"/>
      <c r="F28" s="137"/>
      <c r="G28" s="137"/>
      <c r="H28" s="160"/>
      <c r="I28" s="149" t="s">
        <v>25</v>
      </c>
      <c r="J28" s="140"/>
      <c r="K28" s="141"/>
      <c r="L28" s="141"/>
      <c r="M28" s="141"/>
      <c r="N28" s="141"/>
      <c r="O28" s="141"/>
      <c r="P28" s="150"/>
    </row>
    <row r="29" spans="1:16" s="119" customFormat="1" x14ac:dyDescent="0.25">
      <c r="A29" s="161"/>
      <c r="B29" s="136"/>
      <c r="C29" s="240">
        <f>'YR 1'!I47</f>
        <v>0</v>
      </c>
      <c r="D29" s="240">
        <f>'YR 2'!I47</f>
        <v>0</v>
      </c>
      <c r="E29" s="240">
        <f>'YR 3'!I47</f>
        <v>0</v>
      </c>
      <c r="F29" s="240">
        <f>'YR 4'!I47</f>
        <v>0</v>
      </c>
      <c r="G29" s="240">
        <f>'YR 5'!I47</f>
        <v>0</v>
      </c>
      <c r="H29" s="293">
        <f>SUM(C29:G29)</f>
        <v>0</v>
      </c>
      <c r="I29" s="297"/>
      <c r="J29" s="294"/>
      <c r="K29" s="240">
        <f>'YR 1'!R47</f>
        <v>0</v>
      </c>
      <c r="L29" s="240">
        <f>'YR 2'!R47</f>
        <v>0</v>
      </c>
      <c r="M29" s="240">
        <f>'YR 3'!R47</f>
        <v>0</v>
      </c>
      <c r="N29" s="240">
        <f>'YR 4'!R47</f>
        <v>0</v>
      </c>
      <c r="O29" s="240">
        <f>'YR 5'!R47</f>
        <v>0</v>
      </c>
      <c r="P29" s="293">
        <f>SUM(K29:O29)</f>
        <v>0</v>
      </c>
    </row>
    <row r="30" spans="1:16" s="119" customFormat="1" ht="18.75" x14ac:dyDescent="0.3">
      <c r="A30" s="164" t="s">
        <v>26</v>
      </c>
      <c r="B30" s="136"/>
      <c r="C30" s="258"/>
      <c r="D30" s="258"/>
      <c r="E30" s="258"/>
      <c r="F30" s="258"/>
      <c r="G30" s="258"/>
      <c r="H30" s="259"/>
      <c r="I30" s="155" t="s">
        <v>26</v>
      </c>
      <c r="J30" s="140"/>
      <c r="K30" s="141"/>
      <c r="L30" s="141"/>
      <c r="M30" s="141"/>
      <c r="N30" s="141"/>
      <c r="O30" s="141"/>
      <c r="P30" s="150"/>
    </row>
    <row r="31" spans="1:16" x14ac:dyDescent="0.25">
      <c r="A31" s="161"/>
      <c r="B31" s="136"/>
      <c r="C31" s="240">
        <f>'YR 1'!I53</f>
        <v>0</v>
      </c>
      <c r="D31" s="240">
        <f>'YR 2'!I53</f>
        <v>0</v>
      </c>
      <c r="E31" s="240">
        <f>'YR 3'!I53</f>
        <v>0</v>
      </c>
      <c r="F31" s="240">
        <f>'YR 4'!I53</f>
        <v>0</v>
      </c>
      <c r="G31" s="240">
        <f>'YR 5'!I53</f>
        <v>0</v>
      </c>
      <c r="H31" s="293">
        <f>SUM(C31:G31)</f>
        <v>0</v>
      </c>
      <c r="I31" s="297"/>
      <c r="J31" s="294"/>
      <c r="K31" s="240">
        <f>'YR 1'!R53</f>
        <v>0</v>
      </c>
      <c r="L31" s="240">
        <f>'YR 2'!R53</f>
        <v>0</v>
      </c>
      <c r="M31" s="240">
        <f>'YR 3'!R53</f>
        <v>0</v>
      </c>
      <c r="N31" s="240">
        <f>'YR 4'!R53</f>
        <v>0</v>
      </c>
      <c r="O31" s="240">
        <f>'YR 5'!R53</f>
        <v>0</v>
      </c>
      <c r="P31" s="293">
        <f>SUM(K31:O31)</f>
        <v>0</v>
      </c>
    </row>
    <row r="32" spans="1:16" ht="18.75" x14ac:dyDescent="0.3">
      <c r="A32" s="164" t="s">
        <v>191</v>
      </c>
      <c r="B32" s="136"/>
      <c r="C32" s="137"/>
      <c r="D32" s="137"/>
      <c r="E32" s="137"/>
      <c r="F32" s="137"/>
      <c r="G32" s="137"/>
      <c r="H32" s="160"/>
      <c r="I32" s="155" t="s">
        <v>191</v>
      </c>
      <c r="J32" s="140"/>
      <c r="K32" s="265"/>
      <c r="L32" s="265"/>
      <c r="M32" s="265"/>
      <c r="N32" s="265"/>
      <c r="O32" s="265"/>
      <c r="P32" s="266"/>
    </row>
    <row r="33" spans="1:16" x14ac:dyDescent="0.25">
      <c r="A33" s="161"/>
      <c r="B33" s="136"/>
      <c r="C33" s="240">
        <f>'YR 1'!I58</f>
        <v>0</v>
      </c>
      <c r="D33" s="240">
        <f>'YR 2'!I58</f>
        <v>0</v>
      </c>
      <c r="E33" s="240">
        <f>'YR 3'!I58</f>
        <v>0</v>
      </c>
      <c r="F33" s="240">
        <f>'YR 4'!I58</f>
        <v>0</v>
      </c>
      <c r="G33" s="240">
        <f>'YR 5'!I58</f>
        <v>0</v>
      </c>
      <c r="H33" s="293">
        <f>SUM(C33:G33)</f>
        <v>0</v>
      </c>
      <c r="I33" s="297"/>
      <c r="J33" s="294"/>
      <c r="K33" s="240">
        <f>'YR 1'!R58</f>
        <v>0</v>
      </c>
      <c r="L33" s="240">
        <f>'YR 2'!R58</f>
        <v>0</v>
      </c>
      <c r="M33" s="240">
        <f>'YR 3'!R58</f>
        <v>0</v>
      </c>
      <c r="N33" s="240">
        <f>'YR 4'!R58</f>
        <v>0</v>
      </c>
      <c r="O33" s="240">
        <f>'YR 5'!R58</f>
        <v>0</v>
      </c>
      <c r="P33" s="293">
        <f>SUM(K33:O33)</f>
        <v>0</v>
      </c>
    </row>
    <row r="34" spans="1:16" ht="18.75" x14ac:dyDescent="0.3">
      <c r="A34" s="164" t="s">
        <v>190</v>
      </c>
      <c r="B34" s="136"/>
      <c r="C34" s="137"/>
      <c r="D34" s="137"/>
      <c r="E34" s="137"/>
      <c r="F34" s="137"/>
      <c r="G34" s="137"/>
      <c r="H34" s="160"/>
      <c r="I34" s="155" t="s">
        <v>190</v>
      </c>
      <c r="J34" s="140"/>
      <c r="K34" s="141"/>
      <c r="L34" s="141"/>
      <c r="M34" s="141"/>
      <c r="N34" s="141"/>
      <c r="O34" s="141"/>
      <c r="P34" s="150"/>
    </row>
    <row r="35" spans="1:16" x14ac:dyDescent="0.25">
      <c r="A35" s="161"/>
      <c r="B35" s="136"/>
      <c r="C35" s="240">
        <f>'YR 1'!I63</f>
        <v>0</v>
      </c>
      <c r="D35" s="240">
        <f>'YR 2'!I63</f>
        <v>0</v>
      </c>
      <c r="E35" s="240">
        <f>'YR 3'!I63</f>
        <v>0</v>
      </c>
      <c r="F35" s="240">
        <f>'YR 4'!I63</f>
        <v>0</v>
      </c>
      <c r="G35" s="240">
        <f>'YR 5'!I63</f>
        <v>0</v>
      </c>
      <c r="H35" s="293">
        <f>SUM(C35:G35)</f>
        <v>0</v>
      </c>
      <c r="I35" s="297"/>
      <c r="J35" s="294"/>
      <c r="K35" s="240">
        <f>'YR 1'!R63</f>
        <v>0</v>
      </c>
      <c r="L35" s="240">
        <f>'YR 2'!R63</f>
        <v>0</v>
      </c>
      <c r="M35" s="240">
        <f>'YR 3'!R63</f>
        <v>0</v>
      </c>
      <c r="N35" s="240">
        <f>'YR 4'!R63</f>
        <v>0</v>
      </c>
      <c r="O35" s="240">
        <f>'YR 5'!R63</f>
        <v>0</v>
      </c>
      <c r="P35" s="293">
        <f>SUM(K35:O35)</f>
        <v>0</v>
      </c>
    </row>
    <row r="36" spans="1:16" ht="18.75" x14ac:dyDescent="0.3">
      <c r="A36" s="164" t="s">
        <v>66</v>
      </c>
      <c r="B36" s="136"/>
      <c r="C36" s="137"/>
      <c r="D36" s="137"/>
      <c r="E36" s="137"/>
      <c r="F36" s="137"/>
      <c r="G36" s="137"/>
      <c r="H36" s="160"/>
      <c r="I36" s="155" t="s">
        <v>66</v>
      </c>
      <c r="J36" s="140"/>
      <c r="K36" s="141"/>
      <c r="L36" s="141"/>
      <c r="M36" s="141"/>
      <c r="N36" s="141"/>
      <c r="O36" s="141"/>
      <c r="P36" s="150"/>
    </row>
    <row r="37" spans="1:16" x14ac:dyDescent="0.25">
      <c r="A37" s="161"/>
      <c r="B37" s="136"/>
      <c r="C37" s="240">
        <f>'YR 1'!I67</f>
        <v>0</v>
      </c>
      <c r="D37" s="240">
        <f>'YR 2'!I67</f>
        <v>0</v>
      </c>
      <c r="E37" s="240">
        <f>'YR 3'!I67</f>
        <v>0</v>
      </c>
      <c r="F37" s="240">
        <f>'YR 4'!I67</f>
        <v>0</v>
      </c>
      <c r="G37" s="240">
        <f>'YR 5'!I67</f>
        <v>0</v>
      </c>
      <c r="H37" s="293">
        <f>SUM(C37:G37)</f>
        <v>0</v>
      </c>
      <c r="I37" s="297"/>
      <c r="J37" s="294"/>
      <c r="K37" s="240">
        <f>'YR 1'!R67</f>
        <v>0</v>
      </c>
      <c r="L37" s="240">
        <f>'YR 2'!R67</f>
        <v>0</v>
      </c>
      <c r="M37" s="240">
        <f>'YR 3'!R67</f>
        <v>0</v>
      </c>
      <c r="N37" s="240">
        <f>'YR 4'!R67</f>
        <v>0</v>
      </c>
      <c r="O37" s="240">
        <f>'YR 5'!R67</f>
        <v>0</v>
      </c>
      <c r="P37" s="293">
        <f>SUM(K37:O37)</f>
        <v>0</v>
      </c>
    </row>
    <row r="38" spans="1:16" ht="18.75" x14ac:dyDescent="0.3">
      <c r="A38" s="336" t="s">
        <v>188</v>
      </c>
      <c r="B38" s="136"/>
      <c r="C38" s="137"/>
      <c r="D38" s="137"/>
      <c r="E38" s="137"/>
      <c r="F38" s="137"/>
      <c r="G38" s="137"/>
      <c r="H38" s="160"/>
      <c r="I38" s="337" t="s">
        <v>188</v>
      </c>
      <c r="J38" s="294"/>
      <c r="K38" s="141"/>
      <c r="L38" s="141"/>
      <c r="M38" s="141"/>
      <c r="N38" s="141"/>
      <c r="O38" s="141"/>
      <c r="P38" s="150"/>
    </row>
    <row r="39" spans="1:16" x14ac:dyDescent="0.25">
      <c r="A39" s="161"/>
      <c r="B39" s="136"/>
      <c r="C39" s="240">
        <f>'YR 1'!I73</f>
        <v>0</v>
      </c>
      <c r="D39" s="240">
        <f>'YR 2'!I73</f>
        <v>0</v>
      </c>
      <c r="E39" s="240">
        <f>'YR 3'!I73</f>
        <v>0</v>
      </c>
      <c r="F39" s="240">
        <f>'YR 4'!I73</f>
        <v>0</v>
      </c>
      <c r="G39" s="240">
        <f>'YR 5'!I73</f>
        <v>0</v>
      </c>
      <c r="H39" s="293">
        <f>SUM(C39:G39)</f>
        <v>0</v>
      </c>
      <c r="I39" s="297"/>
      <c r="J39" s="294"/>
      <c r="K39" s="240">
        <f>'YR 1'!R73</f>
        <v>0</v>
      </c>
      <c r="L39" s="240">
        <f>'YR 2'!R73</f>
        <v>0</v>
      </c>
      <c r="M39" s="240">
        <f>'YR 3'!R73</f>
        <v>0</v>
      </c>
      <c r="N39" s="240">
        <f>'YR 4'!R73</f>
        <v>0</v>
      </c>
      <c r="O39" s="240">
        <f>'YR 5'!R73</f>
        <v>0</v>
      </c>
      <c r="P39" s="293">
        <f>SUM(K39:O39)</f>
        <v>0</v>
      </c>
    </row>
    <row r="40" spans="1:16" ht="18.75" x14ac:dyDescent="0.3">
      <c r="A40" s="164" t="s">
        <v>189</v>
      </c>
      <c r="B40" s="136"/>
      <c r="C40" s="137"/>
      <c r="D40" s="137"/>
      <c r="E40" s="137"/>
      <c r="F40" s="137"/>
      <c r="G40" s="137"/>
      <c r="H40" s="160"/>
      <c r="I40" s="155" t="s">
        <v>65</v>
      </c>
      <c r="J40" s="140"/>
      <c r="K40" s="141"/>
      <c r="L40" s="141"/>
      <c r="M40" s="141"/>
      <c r="N40" s="141"/>
      <c r="O40" s="141"/>
      <c r="P40" s="150"/>
    </row>
    <row r="41" spans="1:16" x14ac:dyDescent="0.25">
      <c r="A41" s="162"/>
      <c r="B41" s="303">
        <f>'YR 1'!A75</f>
        <v>0</v>
      </c>
      <c r="C41" s="304">
        <f>'YR 1'!I75</f>
        <v>0</v>
      </c>
      <c r="D41" s="304">
        <f>'YR 2'!I75</f>
        <v>0</v>
      </c>
      <c r="E41" s="304">
        <f>'YR 3'!I75</f>
        <v>0</v>
      </c>
      <c r="F41" s="304">
        <f>'YR 4'!I75</f>
        <v>0</v>
      </c>
      <c r="G41" s="304">
        <f>'YR 5'!I75</f>
        <v>0</v>
      </c>
      <c r="H41" s="291">
        <f>'YR 5'!I75+'YR 4'!I75+'YR 3'!I75+'YR 2'!I75+'YR 1'!I75</f>
        <v>0</v>
      </c>
      <c r="I41" s="305"/>
      <c r="J41" s="303">
        <f>'YR 1'!J75</f>
        <v>0</v>
      </c>
      <c r="K41" s="304">
        <f>'YR 1'!R75</f>
        <v>0</v>
      </c>
      <c r="L41" s="304">
        <f>'YR 2'!R75</f>
        <v>0</v>
      </c>
      <c r="M41" s="304">
        <f>'YR 3'!R75</f>
        <v>0</v>
      </c>
      <c r="N41" s="304">
        <f>'YR 4'!R75</f>
        <v>0</v>
      </c>
      <c r="O41" s="304">
        <f>'YR 5'!R75</f>
        <v>0</v>
      </c>
      <c r="P41" s="291">
        <f>SUM(K41:O41)</f>
        <v>0</v>
      </c>
    </row>
    <row r="42" spans="1:16" x14ac:dyDescent="0.25">
      <c r="A42" s="162"/>
      <c r="B42" s="303">
        <f>'YR 1'!A76</f>
        <v>0</v>
      </c>
      <c r="C42" s="304">
        <f>'YR 1'!I76</f>
        <v>0</v>
      </c>
      <c r="D42" s="304">
        <f>'YR 2'!I76</f>
        <v>0</v>
      </c>
      <c r="E42" s="304">
        <f>'YR 3'!I76</f>
        <v>0</v>
      </c>
      <c r="F42" s="304">
        <f>'YR 4'!I76</f>
        <v>0</v>
      </c>
      <c r="G42" s="304">
        <f>'YR 5'!I76</f>
        <v>0</v>
      </c>
      <c r="H42" s="291">
        <f>'YR 5'!I76+'YR 4'!I76+'YR 3'!I76+'YR 2'!I76+'YR 1'!I76</f>
        <v>0</v>
      </c>
      <c r="I42" s="305"/>
      <c r="J42" s="303">
        <f>'YR 1'!J76</f>
        <v>0</v>
      </c>
      <c r="K42" s="304">
        <f>'YR 1'!R76</f>
        <v>0</v>
      </c>
      <c r="L42" s="304">
        <f>'YR 2'!R76</f>
        <v>0</v>
      </c>
      <c r="M42" s="304">
        <f>'YR 3'!R76</f>
        <v>0</v>
      </c>
      <c r="N42" s="304">
        <f>'YR 4'!R76</f>
        <v>0</v>
      </c>
      <c r="O42" s="304">
        <f>'YR 5'!R76</f>
        <v>0</v>
      </c>
      <c r="P42" s="291">
        <f>SUM(K42:O42)</f>
        <v>0</v>
      </c>
    </row>
    <row r="43" spans="1:16" x14ac:dyDescent="0.25">
      <c r="A43" s="162"/>
      <c r="B43" s="303">
        <f>'YR 1'!A77</f>
        <v>0</v>
      </c>
      <c r="C43" s="304">
        <f>'YR 1'!I77</f>
        <v>0</v>
      </c>
      <c r="D43" s="304">
        <f>'YR 2'!I77</f>
        <v>0</v>
      </c>
      <c r="E43" s="304">
        <f>'YR 3'!I77</f>
        <v>0</v>
      </c>
      <c r="F43" s="304">
        <f>'YR 4'!I77</f>
        <v>0</v>
      </c>
      <c r="G43" s="304">
        <f>'YR 5'!I77</f>
        <v>0</v>
      </c>
      <c r="H43" s="291">
        <f>'YR 5'!I77+'YR 4'!I77+'YR 3'!I77+'YR 2'!I77+'YR 1'!I77</f>
        <v>0</v>
      </c>
      <c r="I43" s="305"/>
      <c r="J43" s="303">
        <f>'YR 1'!J77</f>
        <v>0</v>
      </c>
      <c r="K43" s="304">
        <f>'YR 1'!R77</f>
        <v>0</v>
      </c>
      <c r="L43" s="304">
        <f>'YR 2'!R77</f>
        <v>0</v>
      </c>
      <c r="M43" s="304">
        <f>'YR 3'!R77</f>
        <v>0</v>
      </c>
      <c r="N43" s="304">
        <f>'YR 4'!R77</f>
        <v>0</v>
      </c>
      <c r="O43" s="304">
        <f>'YR 5'!R77</f>
        <v>0</v>
      </c>
      <c r="P43" s="291">
        <f>SUM(K43:O43)</f>
        <v>0</v>
      </c>
    </row>
    <row r="44" spans="1:16" x14ac:dyDescent="0.25">
      <c r="A44" s="162"/>
      <c r="B44" s="303">
        <f>'YR 1'!A78</f>
        <v>0</v>
      </c>
      <c r="C44" s="304">
        <f>'YR 1'!I78</f>
        <v>0</v>
      </c>
      <c r="D44" s="304">
        <f>'YR 2'!I78</f>
        <v>0</v>
      </c>
      <c r="E44" s="304">
        <f>'YR 3'!I78</f>
        <v>0</v>
      </c>
      <c r="F44" s="304">
        <f>'YR 4'!I78</f>
        <v>0</v>
      </c>
      <c r="G44" s="304">
        <f>'YR 5'!I78</f>
        <v>0</v>
      </c>
      <c r="H44" s="291">
        <f>'YR 5'!I78+'YR 4'!I78+'YR 3'!I78+'YR 2'!I78+'YR 1'!I78</f>
        <v>0</v>
      </c>
      <c r="I44" s="305"/>
      <c r="J44" s="303">
        <f>'YR 1'!J78</f>
        <v>0</v>
      </c>
      <c r="K44" s="304">
        <f>'YR 1'!R78</f>
        <v>0</v>
      </c>
      <c r="L44" s="304">
        <f>'YR 2'!R78</f>
        <v>0</v>
      </c>
      <c r="M44" s="304">
        <f>'YR 3'!R78</f>
        <v>0</v>
      </c>
      <c r="N44" s="304">
        <f>'YR 4'!R78</f>
        <v>0</v>
      </c>
      <c r="O44" s="304">
        <f>'YR 5'!R78</f>
        <v>0</v>
      </c>
      <c r="P44" s="291">
        <f>SUM(K44:O44)</f>
        <v>0</v>
      </c>
    </row>
    <row r="45" spans="1:16" x14ac:dyDescent="0.25">
      <c r="A45" s="162"/>
      <c r="B45" s="303">
        <f>'YR 1'!A79</f>
        <v>0</v>
      </c>
      <c r="C45" s="304">
        <f>'YR 1'!I79</f>
        <v>0</v>
      </c>
      <c r="D45" s="304">
        <f>'YR 2'!I79</f>
        <v>0</v>
      </c>
      <c r="E45" s="304">
        <f>'YR 3'!I79</f>
        <v>0</v>
      </c>
      <c r="F45" s="304">
        <f>'YR 4'!I79</f>
        <v>0</v>
      </c>
      <c r="G45" s="304">
        <f>'YR 5'!I79</f>
        <v>0</v>
      </c>
      <c r="H45" s="291">
        <f>'YR 5'!I79+'YR 4'!I79+'YR 3'!I79+'YR 2'!I79+'YR 1'!I79</f>
        <v>0</v>
      </c>
      <c r="I45" s="305"/>
      <c r="J45" s="303">
        <f>'YR 1'!J79</f>
        <v>0</v>
      </c>
      <c r="K45" s="304">
        <f>'YR 1'!R79</f>
        <v>0</v>
      </c>
      <c r="L45" s="304">
        <f>'YR 2'!R79</f>
        <v>0</v>
      </c>
      <c r="M45" s="304">
        <f>'YR 3'!R79</f>
        <v>0</v>
      </c>
      <c r="N45" s="304">
        <f>'YR 4'!R79</f>
        <v>0</v>
      </c>
      <c r="O45" s="304">
        <f>'YR 5'!R79</f>
        <v>0</v>
      </c>
      <c r="P45" s="291">
        <f>SUM(K45:O45)</f>
        <v>0</v>
      </c>
    </row>
    <row r="46" spans="1:16" x14ac:dyDescent="0.25">
      <c r="A46" s="162"/>
      <c r="B46" s="292"/>
      <c r="C46" s="240">
        <f t="shared" ref="C46:H46" si="10">SUM(C41:C45)</f>
        <v>0</v>
      </c>
      <c r="D46" s="240">
        <f t="shared" si="10"/>
        <v>0</v>
      </c>
      <c r="E46" s="240">
        <f t="shared" si="10"/>
        <v>0</v>
      </c>
      <c r="F46" s="240">
        <f t="shared" si="10"/>
        <v>0</v>
      </c>
      <c r="G46" s="240">
        <f t="shared" si="10"/>
        <v>0</v>
      </c>
      <c r="H46" s="293">
        <f t="shared" si="10"/>
        <v>0</v>
      </c>
      <c r="I46" s="305"/>
      <c r="J46" s="294"/>
      <c r="K46" s="240">
        <f t="shared" ref="K46:P46" si="11">SUM(K41:K45)</f>
        <v>0</v>
      </c>
      <c r="L46" s="240">
        <f t="shared" si="11"/>
        <v>0</v>
      </c>
      <c r="M46" s="240">
        <f t="shared" si="11"/>
        <v>0</v>
      </c>
      <c r="N46" s="240">
        <f t="shared" si="11"/>
        <v>0</v>
      </c>
      <c r="O46" s="240">
        <f t="shared" si="11"/>
        <v>0</v>
      </c>
      <c r="P46" s="240">
        <f t="shared" si="11"/>
        <v>0</v>
      </c>
    </row>
    <row r="47" spans="1:16" ht="18.75" x14ac:dyDescent="0.3">
      <c r="A47" s="164" t="s">
        <v>27</v>
      </c>
      <c r="B47" s="136"/>
      <c r="C47" s="137"/>
      <c r="D47" s="137"/>
      <c r="E47" s="137"/>
      <c r="F47" s="137"/>
      <c r="G47" s="137"/>
      <c r="H47" s="160"/>
      <c r="I47" s="155" t="s">
        <v>27</v>
      </c>
      <c r="J47" s="140"/>
      <c r="K47" s="141"/>
      <c r="L47" s="141"/>
      <c r="M47" s="141"/>
      <c r="N47" s="141"/>
      <c r="O47" s="141"/>
      <c r="P47" s="150"/>
    </row>
    <row r="48" spans="1:16" x14ac:dyDescent="0.25">
      <c r="A48" s="162"/>
      <c r="B48" s="125"/>
      <c r="C48" s="240">
        <f>'YR 1'!I84</f>
        <v>0</v>
      </c>
      <c r="D48" s="240">
        <f>'YR 2'!I84</f>
        <v>0</v>
      </c>
      <c r="E48" s="240">
        <f>'YR 3'!I84</f>
        <v>0</v>
      </c>
      <c r="F48" s="240">
        <f>'YR 4'!I84</f>
        <v>0</v>
      </c>
      <c r="G48" s="240">
        <f>'YR 5'!I84</f>
        <v>0</v>
      </c>
      <c r="H48" s="293">
        <f>SUM(C48:G48)</f>
        <v>0</v>
      </c>
      <c r="I48" s="305"/>
      <c r="J48" s="294"/>
      <c r="K48" s="240">
        <f>'YR 1'!R84</f>
        <v>0</v>
      </c>
      <c r="L48" s="240">
        <f>'YR 2'!R84</f>
        <v>0</v>
      </c>
      <c r="M48" s="240">
        <f>'YR 3'!R84</f>
        <v>0</v>
      </c>
      <c r="N48" s="240">
        <f>'YR 4'!R84</f>
        <v>0</v>
      </c>
      <c r="O48" s="240">
        <f>'YR 5'!I84</f>
        <v>0</v>
      </c>
      <c r="P48" s="293">
        <f>SUM(K48:O48)</f>
        <v>0</v>
      </c>
    </row>
    <row r="49" spans="1:19" ht="21" customHeight="1" thickBot="1" x14ac:dyDescent="0.3">
      <c r="A49" s="156" t="s">
        <v>63</v>
      </c>
      <c r="B49" s="128"/>
      <c r="C49" s="129"/>
      <c r="D49" s="129"/>
      <c r="E49" s="129"/>
      <c r="F49" s="129"/>
      <c r="G49" s="129"/>
      <c r="H49" s="157">
        <f>H48+H46+H37+H35+H33+H31+H29+H39</f>
        <v>0</v>
      </c>
      <c r="I49" s="156" t="s">
        <v>67</v>
      </c>
      <c r="J49" s="128"/>
      <c r="K49" s="260"/>
      <c r="L49" s="260"/>
      <c r="M49" s="260"/>
      <c r="N49" s="260"/>
      <c r="O49" s="260"/>
      <c r="P49" s="261">
        <f>P48+P46+P37+P35+P33+P31+P29+P39</f>
        <v>0</v>
      </c>
    </row>
    <row r="50" spans="1:19" x14ac:dyDescent="0.25">
      <c r="A50" s="162"/>
      <c r="B50" s="125"/>
      <c r="C50" s="133"/>
      <c r="D50" s="133"/>
      <c r="E50" s="133"/>
      <c r="F50" s="133"/>
      <c r="G50" s="133"/>
      <c r="H50" s="163"/>
      <c r="I50" s="152"/>
      <c r="J50" s="140"/>
      <c r="K50" s="141"/>
      <c r="L50" s="141"/>
      <c r="M50" s="141"/>
      <c r="N50" s="141"/>
      <c r="O50" s="141"/>
      <c r="P50" s="150"/>
    </row>
    <row r="51" spans="1:19" x14ac:dyDescent="0.25">
      <c r="A51" s="229" t="s">
        <v>28</v>
      </c>
      <c r="B51" s="208"/>
      <c r="C51" s="208"/>
      <c r="D51" s="209"/>
      <c r="E51" s="209"/>
      <c r="F51" s="209"/>
      <c r="G51" s="209"/>
      <c r="H51" s="286">
        <f>H49+H25</f>
        <v>0</v>
      </c>
      <c r="I51" s="229" t="s">
        <v>28</v>
      </c>
      <c r="J51" s="208"/>
      <c r="K51" s="208"/>
      <c r="L51" s="208"/>
      <c r="M51" s="208"/>
      <c r="N51" s="208"/>
      <c r="O51" s="209"/>
      <c r="P51" s="286">
        <f>P49+P25</f>
        <v>0</v>
      </c>
    </row>
    <row r="52" spans="1:19" x14ac:dyDescent="0.25">
      <c r="A52" s="229"/>
      <c r="B52" s="208"/>
      <c r="C52" s="208"/>
      <c r="D52" s="209"/>
      <c r="E52" s="209"/>
      <c r="F52" s="209"/>
      <c r="G52" s="209"/>
      <c r="H52" s="286"/>
      <c r="I52" s="229"/>
      <c r="J52" s="208"/>
      <c r="K52" s="208"/>
      <c r="L52" s="208"/>
      <c r="M52" s="208"/>
      <c r="N52" s="208"/>
      <c r="O52" s="209"/>
      <c r="P52" s="286"/>
    </row>
    <row r="53" spans="1:19" x14ac:dyDescent="0.25">
      <c r="A53" s="306" t="s">
        <v>30</v>
      </c>
      <c r="B53" s="307"/>
      <c r="C53" s="210"/>
      <c r="D53" s="210"/>
      <c r="E53" s="210"/>
      <c r="F53" s="210"/>
      <c r="G53" s="210"/>
      <c r="H53" s="286">
        <f>H48+H33+H31+H29+H25+Cumulative!B58+H39</f>
        <v>0</v>
      </c>
      <c r="I53" s="306" t="s">
        <v>30</v>
      </c>
      <c r="J53" s="307"/>
      <c r="K53" s="210"/>
      <c r="L53" s="210"/>
      <c r="M53" s="210"/>
      <c r="N53" s="210"/>
      <c r="O53" s="210"/>
      <c r="P53" s="286">
        <f>P48+P33+P31+P29+P25+Cumulative!G58+P39</f>
        <v>0</v>
      </c>
    </row>
    <row r="54" spans="1:19" x14ac:dyDescent="0.25">
      <c r="A54" s="308">
        <f>'YR 1'!B90</f>
        <v>0.45</v>
      </c>
      <c r="B54" s="307" t="s">
        <v>32</v>
      </c>
      <c r="C54" s="210"/>
      <c r="D54" s="210"/>
      <c r="E54" s="210"/>
      <c r="F54" s="210"/>
      <c r="G54" s="210"/>
      <c r="H54" s="286">
        <f>H53*A54</f>
        <v>0</v>
      </c>
      <c r="I54" s="308">
        <f>'YR 1'!K90</f>
        <v>0.45</v>
      </c>
      <c r="J54" s="307" t="s">
        <v>32</v>
      </c>
      <c r="K54" s="210"/>
      <c r="L54" s="210"/>
      <c r="M54" s="210"/>
      <c r="N54" s="210"/>
      <c r="O54" s="210"/>
      <c r="P54" s="286">
        <f>P53*I54</f>
        <v>0</v>
      </c>
    </row>
    <row r="55" spans="1:19" x14ac:dyDescent="0.25">
      <c r="A55" s="306"/>
      <c r="B55" s="307" t="s">
        <v>46</v>
      </c>
      <c r="C55" s="210"/>
      <c r="D55" s="210"/>
      <c r="E55" s="210"/>
      <c r="F55" s="210"/>
      <c r="G55" s="210"/>
      <c r="H55" s="287"/>
      <c r="I55" s="306"/>
      <c r="J55" s="307" t="s">
        <v>46</v>
      </c>
      <c r="K55" s="210"/>
      <c r="L55" s="210"/>
      <c r="M55" s="210"/>
      <c r="N55" s="210"/>
      <c r="O55" s="210"/>
      <c r="P55" s="287"/>
    </row>
    <row r="56" spans="1:19" x14ac:dyDescent="0.25">
      <c r="A56" s="230" t="s">
        <v>31</v>
      </c>
      <c r="B56" s="231"/>
      <c r="C56" s="231"/>
      <c r="D56" s="231"/>
      <c r="E56" s="231"/>
      <c r="F56" s="231"/>
      <c r="G56" s="231"/>
      <c r="H56" s="288">
        <f>H54+H51</f>
        <v>0</v>
      </c>
      <c r="I56" s="230" t="s">
        <v>31</v>
      </c>
      <c r="J56" s="231"/>
      <c r="K56" s="231"/>
      <c r="L56" s="231"/>
      <c r="M56" s="231"/>
      <c r="N56" s="231"/>
      <c r="O56" s="231"/>
      <c r="P56" s="288">
        <f>P54+P51</f>
        <v>0</v>
      </c>
    </row>
    <row r="57" spans="1:19" x14ac:dyDescent="0.25">
      <c r="A57" s="276" t="s">
        <v>33</v>
      </c>
      <c r="B57" s="274"/>
      <c r="C57" s="274"/>
      <c r="D57" s="274"/>
      <c r="E57" s="274" t="s">
        <v>37</v>
      </c>
      <c r="F57" s="274" t="s">
        <v>38</v>
      </c>
      <c r="G57" s="274"/>
      <c r="H57" s="275"/>
      <c r="I57" s="276" t="s">
        <v>41</v>
      </c>
      <c r="J57" s="274"/>
      <c r="K57" s="274"/>
      <c r="L57" s="274"/>
      <c r="M57" s="274" t="s">
        <v>37</v>
      </c>
      <c r="N57" s="274" t="s">
        <v>38</v>
      </c>
      <c r="O57" s="274"/>
      <c r="P57" s="275"/>
      <c r="Q57" s="92"/>
      <c r="R57" s="269"/>
      <c r="S57" s="270"/>
    </row>
    <row r="58" spans="1:19" x14ac:dyDescent="0.25">
      <c r="A58" s="279"/>
      <c r="B58" s="277"/>
      <c r="C58" s="277"/>
      <c r="D58" s="277"/>
      <c r="E58" s="277"/>
      <c r="F58" s="277"/>
      <c r="G58" s="277"/>
      <c r="H58" s="278"/>
      <c r="I58" s="279"/>
      <c r="J58" s="277"/>
      <c r="K58" s="277"/>
      <c r="L58" s="277"/>
      <c r="M58" s="277"/>
      <c r="N58" s="277"/>
      <c r="O58" s="277"/>
      <c r="P58" s="278"/>
      <c r="Q58" s="92"/>
      <c r="R58" s="269"/>
      <c r="S58" s="270"/>
    </row>
    <row r="59" spans="1:19" ht="16.5" thickBot="1" x14ac:dyDescent="0.3">
      <c r="A59" s="282"/>
      <c r="B59" s="280"/>
      <c r="C59" s="280"/>
      <c r="D59" s="277"/>
      <c r="E59" s="277"/>
      <c r="F59" s="280"/>
      <c r="G59" s="280"/>
      <c r="H59" s="281"/>
      <c r="I59" s="282"/>
      <c r="J59" s="280"/>
      <c r="K59" s="280"/>
      <c r="L59" s="277"/>
      <c r="M59" s="277"/>
      <c r="N59" s="280"/>
      <c r="O59" s="280"/>
      <c r="P59" s="281"/>
      <c r="Q59" s="92"/>
      <c r="R59" s="269"/>
      <c r="S59" s="270"/>
    </row>
    <row r="60" spans="1:19" x14ac:dyDescent="0.25">
      <c r="A60" s="279" t="s">
        <v>185</v>
      </c>
      <c r="B60" s="277"/>
      <c r="C60" s="277"/>
      <c r="D60" s="277"/>
      <c r="E60" s="277"/>
      <c r="F60" s="277" t="s">
        <v>34</v>
      </c>
      <c r="G60" s="277"/>
      <c r="H60" s="278"/>
      <c r="I60" s="279" t="s">
        <v>185</v>
      </c>
      <c r="J60" s="277"/>
      <c r="K60" s="277"/>
      <c r="L60" s="277"/>
      <c r="M60" s="277"/>
      <c r="N60" s="277" t="s">
        <v>34</v>
      </c>
      <c r="O60" s="277"/>
      <c r="P60" s="278"/>
      <c r="Q60" s="92"/>
      <c r="R60" s="269"/>
      <c r="S60" s="270"/>
    </row>
    <row r="61" spans="1:19" x14ac:dyDescent="0.25">
      <c r="A61" s="279"/>
      <c r="B61" s="277"/>
      <c r="C61" s="277"/>
      <c r="D61" s="277"/>
      <c r="E61" s="277"/>
      <c r="F61" s="277"/>
      <c r="G61" s="277"/>
      <c r="H61" s="278"/>
      <c r="I61" s="279"/>
      <c r="J61" s="277"/>
      <c r="K61" s="277"/>
      <c r="L61" s="277"/>
      <c r="M61" s="277"/>
      <c r="N61" s="277"/>
      <c r="O61" s="277"/>
      <c r="P61" s="278"/>
      <c r="Q61" s="92"/>
      <c r="R61" s="269"/>
      <c r="S61" s="270"/>
    </row>
    <row r="62" spans="1:19" ht="16.5" thickBot="1" x14ac:dyDescent="0.3">
      <c r="A62" s="282"/>
      <c r="B62" s="280"/>
      <c r="C62" s="280"/>
      <c r="D62" s="277"/>
      <c r="E62" s="277"/>
      <c r="F62" s="280"/>
      <c r="G62" s="280"/>
      <c r="H62" s="281"/>
      <c r="I62" s="282"/>
      <c r="J62" s="280"/>
      <c r="K62" s="280"/>
      <c r="L62" s="277"/>
      <c r="M62" s="277"/>
      <c r="N62" s="280"/>
      <c r="O62" s="280"/>
      <c r="P62" s="281"/>
      <c r="Q62" s="92"/>
      <c r="R62" s="269"/>
      <c r="S62" s="270"/>
    </row>
    <row r="63" spans="1:19" x14ac:dyDescent="0.25">
      <c r="A63" s="279" t="s">
        <v>34</v>
      </c>
      <c r="B63" s="277"/>
      <c r="C63" s="277"/>
      <c r="D63" s="277"/>
      <c r="E63" s="277"/>
      <c r="F63" s="277" t="s">
        <v>35</v>
      </c>
      <c r="G63" s="277"/>
      <c r="H63" s="278"/>
      <c r="I63" s="279" t="s">
        <v>34</v>
      </c>
      <c r="J63" s="277"/>
      <c r="K63" s="277"/>
      <c r="L63" s="277"/>
      <c r="M63" s="277"/>
      <c r="N63" s="277" t="s">
        <v>35</v>
      </c>
      <c r="O63" s="277"/>
      <c r="P63" s="278"/>
      <c r="Q63" s="92"/>
      <c r="R63" s="269"/>
      <c r="S63" s="270"/>
    </row>
    <row r="64" spans="1:19" x14ac:dyDescent="0.25">
      <c r="A64" s="279"/>
      <c r="B64" s="277"/>
      <c r="C64" s="277"/>
      <c r="D64" s="277"/>
      <c r="E64" s="277"/>
      <c r="F64" s="277"/>
      <c r="G64" s="277"/>
      <c r="H64" s="278"/>
      <c r="I64" s="279"/>
      <c r="J64" s="277"/>
      <c r="K64" s="277"/>
      <c r="L64" s="277"/>
      <c r="M64" s="277"/>
      <c r="N64" s="277"/>
      <c r="O64" s="277"/>
      <c r="P64" s="278"/>
      <c r="Q64" s="92"/>
      <c r="R64" s="269"/>
      <c r="S64" s="270"/>
    </row>
    <row r="65" spans="1:19" ht="16.5" thickBot="1" x14ac:dyDescent="0.3">
      <c r="A65" s="282"/>
      <c r="B65" s="280"/>
      <c r="C65" s="280"/>
      <c r="D65" s="277"/>
      <c r="E65" s="277"/>
      <c r="F65" s="280"/>
      <c r="G65" s="280"/>
      <c r="H65" s="281"/>
      <c r="I65" s="282"/>
      <c r="J65" s="280"/>
      <c r="K65" s="280"/>
      <c r="L65" s="277"/>
      <c r="M65" s="277"/>
      <c r="N65" s="280"/>
      <c r="O65" s="280"/>
      <c r="P65" s="281"/>
      <c r="Q65" s="92"/>
      <c r="R65" s="269"/>
      <c r="S65" s="270"/>
    </row>
    <row r="66" spans="1:19" x14ac:dyDescent="0.25">
      <c r="A66" s="279" t="s">
        <v>35</v>
      </c>
      <c r="B66" s="277"/>
      <c r="C66" s="277"/>
      <c r="D66" s="277"/>
      <c r="E66" s="277"/>
      <c r="F66" s="277" t="s">
        <v>34</v>
      </c>
      <c r="G66" s="277"/>
      <c r="H66" s="278"/>
      <c r="I66" s="279" t="s">
        <v>35</v>
      </c>
      <c r="J66" s="277"/>
      <c r="K66" s="277"/>
      <c r="L66" s="277"/>
      <c r="M66" s="277"/>
      <c r="N66" s="277" t="s">
        <v>34</v>
      </c>
      <c r="O66" s="277"/>
      <c r="P66" s="278"/>
      <c r="Q66" s="92"/>
      <c r="R66" s="269"/>
      <c r="S66" s="270"/>
    </row>
    <row r="67" spans="1:19" x14ac:dyDescent="0.25">
      <c r="A67" s="279"/>
      <c r="B67" s="277"/>
      <c r="C67" s="277"/>
      <c r="D67" s="277"/>
      <c r="E67" s="277"/>
      <c r="F67" s="277"/>
      <c r="G67" s="277"/>
      <c r="H67" s="278"/>
      <c r="I67" s="279"/>
      <c r="J67" s="277"/>
      <c r="K67" s="277"/>
      <c r="L67" s="277"/>
      <c r="M67" s="277"/>
      <c r="N67" s="277"/>
      <c r="O67" s="277"/>
      <c r="P67" s="278"/>
      <c r="Q67" s="92"/>
      <c r="R67" s="269"/>
      <c r="S67" s="270"/>
    </row>
    <row r="68" spans="1:19" ht="16.5" thickBot="1" x14ac:dyDescent="0.3">
      <c r="A68" s="282"/>
      <c r="B68" s="280"/>
      <c r="C68" s="280"/>
      <c r="D68" s="277"/>
      <c r="E68" s="277"/>
      <c r="F68" s="280"/>
      <c r="G68" s="280"/>
      <c r="H68" s="281"/>
      <c r="I68" s="282"/>
      <c r="J68" s="280"/>
      <c r="K68" s="280"/>
      <c r="L68" s="277"/>
      <c r="M68" s="277"/>
      <c r="N68" s="280"/>
      <c r="O68" s="280"/>
      <c r="P68" s="281"/>
      <c r="Q68" s="92"/>
      <c r="R68" s="269"/>
      <c r="S68" s="270"/>
    </row>
    <row r="69" spans="1:19" x14ac:dyDescent="0.25">
      <c r="A69" s="285" t="s">
        <v>36</v>
      </c>
      <c r="B69" s="283"/>
      <c r="C69" s="283"/>
      <c r="D69" s="283"/>
      <c r="E69" s="283"/>
      <c r="F69" s="283" t="s">
        <v>35</v>
      </c>
      <c r="G69" s="283"/>
      <c r="H69" s="284"/>
      <c r="I69" s="285" t="s">
        <v>36</v>
      </c>
      <c r="J69" s="283"/>
      <c r="K69" s="283"/>
      <c r="L69" s="283"/>
      <c r="M69" s="283"/>
      <c r="N69" s="283" t="s">
        <v>35</v>
      </c>
      <c r="O69" s="283"/>
      <c r="P69" s="284"/>
      <c r="Q69" s="92"/>
      <c r="R69" s="269"/>
      <c r="S69" s="270"/>
    </row>
    <row r="76" spans="1:19" s="119" customFormat="1" x14ac:dyDescent="0.25">
      <c r="A76" s="118"/>
      <c r="B76" s="118"/>
      <c r="C76" s="120"/>
      <c r="D76" s="120"/>
      <c r="E76" s="120"/>
      <c r="F76" s="120"/>
      <c r="G76" s="120"/>
      <c r="H76" s="120"/>
    </row>
    <row r="77" spans="1:19" s="119" customFormat="1" x14ac:dyDescent="0.25">
      <c r="A77" s="118"/>
      <c r="B77" s="118"/>
      <c r="C77" s="120"/>
      <c r="D77" s="120"/>
      <c r="E77" s="120"/>
      <c r="F77" s="120"/>
      <c r="G77" s="120"/>
      <c r="H77" s="120"/>
    </row>
  </sheetData>
  <mergeCells count="2">
    <mergeCell ref="A1:H1"/>
    <mergeCell ref="I1:P1"/>
  </mergeCells>
  <printOptions horizontalCentered="1"/>
  <pageMargins left="0.4" right="0.21" top="0.32" bottom="0.35" header="0.3" footer="0.17"/>
  <pageSetup scale="5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YR 1</vt:lpstr>
      <vt:lpstr>YR 2</vt:lpstr>
      <vt:lpstr>YR 3</vt:lpstr>
      <vt:lpstr>YR 4</vt:lpstr>
      <vt:lpstr>YR 5</vt:lpstr>
      <vt:lpstr>Cumulative</vt:lpstr>
      <vt:lpstr>Composite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OSPR Nisha</dc:creator>
  <cp:lastModifiedBy>Lawanna Gilbert-Bell</cp:lastModifiedBy>
  <cp:lastPrinted>2022-01-24T18:44:29Z</cp:lastPrinted>
  <dcterms:created xsi:type="dcterms:W3CDTF">2013-07-03T19:25:11Z</dcterms:created>
  <dcterms:modified xsi:type="dcterms:W3CDTF">2025-02-04T16:13:57Z</dcterms:modified>
</cp:coreProperties>
</file>